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mily\Documents\Magic Briefcase\2019-21\COVID budgets\"/>
    </mc:Choice>
  </mc:AlternateContent>
  <xr:revisionPtr revIDLastSave="0" documentId="13_ncr:1_{0646596F-CAD1-4A2A-96EF-834D80869AC0}" xr6:coauthVersionLast="45" xr6:coauthVersionMax="45" xr10:uidLastSave="{00000000-0000-0000-0000-000000000000}"/>
  <bookViews>
    <workbookView xWindow="28680" yWindow="-120" windowWidth="29040" windowHeight="15840" activeTab="2" xr2:uid="{C5709718-0F41-4BEE-BCA5-90C9AC57A70A}"/>
  </bookViews>
  <sheets>
    <sheet name="Federal payments" sheetId="3" r:id="rId1"/>
    <sheet name="Chart1" sheetId="4" r:id="rId2"/>
    <sheet name="CRF data for chart" sheetId="1" r:id="rId3"/>
    <sheet name="Data detail" sheetId="2" r:id="rId4"/>
    <sheet name="Allocations to local govts" sheetId="5" r:id="rId5"/>
  </sheets>
  <definedNames>
    <definedName name="_xlchart.v1.0" hidden="1">'CRF data for chart'!$B$6:$C$40</definedName>
    <definedName name="_xlchart.v1.1" hidden="1">'CRF data for chart'!$D$6:$D$40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 l="1"/>
  <c r="D15" i="1"/>
  <c r="D20" i="1"/>
  <c r="D22" i="1"/>
  <c r="D24" i="1"/>
  <c r="D21" i="1"/>
  <c r="D39" i="1"/>
  <c r="D27" i="1"/>
  <c r="D9" i="1"/>
  <c r="D26" i="1" l="1"/>
  <c r="D16" i="1" l="1"/>
  <c r="D35" i="1"/>
  <c r="D13" i="1"/>
  <c r="D12" i="1"/>
  <c r="D87" i="2"/>
  <c r="D11" i="1" l="1"/>
  <c r="D14" i="1" l="1"/>
  <c r="G7" i="5"/>
  <c r="C7" i="5"/>
  <c r="E9" i="3"/>
  <c r="D33" i="1"/>
  <c r="D28" i="1"/>
  <c r="D25" i="1"/>
  <c r="D6" i="1"/>
  <c r="D42" i="1" l="1"/>
</calcChain>
</file>

<file path=xl/sharedStrings.xml><?xml version="1.0" encoding="utf-8"?>
<sst xmlns="http://schemas.openxmlformats.org/spreadsheetml/2006/main" count="690" uniqueCount="520">
  <si>
    <t>State</t>
  </si>
  <si>
    <t>Local Governments</t>
  </si>
  <si>
    <t>Child Care Support &amp; Child Welfare</t>
  </si>
  <si>
    <t>DCYF</t>
  </si>
  <si>
    <t>child care sustainability grants</t>
  </si>
  <si>
    <t>Counties</t>
  </si>
  <si>
    <t>ECEAP Summer support services</t>
  </si>
  <si>
    <t>Cities</t>
  </si>
  <si>
    <t>WCCC policy changes to respond to COVID</t>
  </si>
  <si>
    <t>Local Health Jurisdictions</t>
  </si>
  <si>
    <t>WCCC copay assist, child welfare program per cap increase, emergency child care essential workers, etc</t>
  </si>
  <si>
    <t>Undistributed</t>
  </si>
  <si>
    <t>supervised visitation, in-home child welfare services, and technology costs</t>
  </si>
  <si>
    <t>Economic Support</t>
  </si>
  <si>
    <t>Agriculture</t>
  </si>
  <si>
    <t>to purchase food and food distribution supplies for food banks and other non-profit organizations.</t>
  </si>
  <si>
    <t>Rent Assistance</t>
  </si>
  <si>
    <t>to increase the capacity of the state’s Emergency Food Assistance Program and to purchase food, PPE and supplies for distribution to non-profit food banks and food pantries.</t>
  </si>
  <si>
    <t>Food Programs</t>
  </si>
  <si>
    <t>Commerce</t>
  </si>
  <si>
    <t>foreclosure assistance</t>
  </si>
  <si>
    <t>Immigrant Relief Fund</t>
  </si>
  <si>
    <t>nonprofit assistance</t>
  </si>
  <si>
    <t>Tribes &amp; American Indian/Alaska Native Organizations</t>
  </si>
  <si>
    <t>rent assistance</t>
  </si>
  <si>
    <t>Nonprofit Assistance</t>
  </si>
  <si>
    <t>small business assistance</t>
  </si>
  <si>
    <t>Small Business Assistance</t>
  </si>
  <si>
    <t>tribes (economic recovery)</t>
  </si>
  <si>
    <t>Disaster Cash Assistance</t>
  </si>
  <si>
    <t>DSHS</t>
  </si>
  <si>
    <t>Disaster cash assistance program (for individuals)</t>
  </si>
  <si>
    <t>Other</t>
  </si>
  <si>
    <t>Immigrant Relief Fund (for residents unable to access fed stimulus due to immigration status)</t>
  </si>
  <si>
    <t>Public Health Expenses</t>
  </si>
  <si>
    <t>Food Production Paid Leave Program</t>
  </si>
  <si>
    <t>Testing and Contact Tracing</t>
  </si>
  <si>
    <t>ESD</t>
  </si>
  <si>
    <t>for state’s share of the administrative expenses associated with the federal Lost Wages Assistance program.</t>
  </si>
  <si>
    <t>funding for 7 American Indian/Alaska Native organizations, for AI/AN individuals living in urban areas and excluded from federal funds to tribal governments</t>
  </si>
  <si>
    <t>Working Connections Child Care</t>
  </si>
  <si>
    <t>to increase the capacity of the state’s Emergency Food Assistance Program and to purchase food, PPE and supplies for distribution to non-profit food banks and food pantries. The department must work to leverage this funding as a match for grants from the Federal Emergency Management Agency’s Public Assistance Program.</t>
  </si>
  <si>
    <t>Child Welfare Services</t>
  </si>
  <si>
    <t>to create a financial assistance program for small-scale meat processors to increase capacity and address labor shortages due to the pandemic.</t>
  </si>
  <si>
    <t>Child Care Sustainability Grants</t>
  </si>
  <si>
    <t>FY 2020 Expenses Incurred in Response to the Pandemic</t>
  </si>
  <si>
    <t>for state General Fund expenses incurred in response to the pandemic in FY 20</t>
  </si>
  <si>
    <t xml:space="preserve">ECEAP </t>
  </si>
  <si>
    <t>Corrections</t>
  </si>
  <si>
    <t>Ecology</t>
  </si>
  <si>
    <t>Dept. of Health</t>
  </si>
  <si>
    <t>Health</t>
  </si>
  <si>
    <t>for expenses incurred in response to the pandemic in FY 20</t>
  </si>
  <si>
    <t>Dept. of Corrections</t>
  </si>
  <si>
    <t>DNR</t>
  </si>
  <si>
    <t>Health Care Authority</t>
  </si>
  <si>
    <t>DOR</t>
  </si>
  <si>
    <t>HCA</t>
  </si>
  <si>
    <t>Joint Legislative Services Committee</t>
  </si>
  <si>
    <t>Not Yet Allocated</t>
  </si>
  <si>
    <t>Attorney General</t>
  </si>
  <si>
    <t>King County</t>
  </si>
  <si>
    <t>to assist with expenditures beyond appropriated levels for coronavirus response activities/ to assist in closing FY 20 by covering the cost ofCOVID response</t>
  </si>
  <si>
    <t>Pierce County</t>
  </si>
  <si>
    <t>Governor</t>
  </si>
  <si>
    <t>to help pay expenditures beyond appropriated levels for coronavirus response activities/to close out FY20 by covering costs of COVID response</t>
  </si>
  <si>
    <t>Snohomish County</t>
  </si>
  <si>
    <t>assistance to local governments</t>
  </si>
  <si>
    <t>City of Seattle</t>
  </si>
  <si>
    <t>assistance for local health jurisdictions</t>
  </si>
  <si>
    <t>Spokane County</t>
  </si>
  <si>
    <t>assistance for local governments</t>
  </si>
  <si>
    <t>Civil Legal Aid</t>
  </si>
  <si>
    <t>to provide a comprehensive response to the problems and corresponding civil legal needs of families and individuals in four core areas of primary need during the COVID-19 pandemic: employment, shelter preservation, individual and family safety and security, and economic security.</t>
  </si>
  <si>
    <t>Admin Office of Courts</t>
  </si>
  <si>
    <t>COVID technology costs</t>
  </si>
  <si>
    <t>to ensure that Washington courts can continue to meet their constitutional obligations by paying for unavoidable court administration costs directly associated with the COVID-19 pandemic.</t>
  </si>
  <si>
    <t>to enforce moratorium on evictions</t>
  </si>
  <si>
    <t>OFM</t>
  </si>
  <si>
    <t>to assist state agencies in closing out the 2020 fiscal year by covering the cost of their COVID-19 response activities and to expand the Disaster Cash Assistance Program for individuals who face an emergency and do not have the money to meet their basic needs.</t>
  </si>
  <si>
    <t>WA State Equity Office</t>
  </si>
  <si>
    <t>CWU</t>
  </si>
  <si>
    <t>for technology costs associated with shifting coursework, advising, tutoring, labs and other essential online student services</t>
  </si>
  <si>
    <t>UW</t>
  </si>
  <si>
    <t>testing equipment, staff and supplies associated with state's COVID response</t>
  </si>
  <si>
    <t>testing expenditures, contact tracing</t>
  </si>
  <si>
    <t>testing and contact tracing</t>
  </si>
  <si>
    <t>to assist with expenditures beyond appropriated levels for coronavirus response activities related to testing and contact tracing efforts.</t>
  </si>
  <si>
    <t>to assist with expenditures beyond appropriated levels for coronavirus response activities related to contact tracing efforts for local health jurisdictions.</t>
  </si>
  <si>
    <t>COVID-related cleaning services</t>
  </si>
  <si>
    <t>increased training for epidemiology students to support local virus response, PPE, capital upgrades, field learning, training costs</t>
  </si>
  <si>
    <t>capacity improvements, PPE, workforce redeployment, telehealth, nurisng home testing</t>
  </si>
  <si>
    <t>to pay for disaster response activities including required staffing, increased travel, equipment, and grants to local health jurisdictions and tribes.</t>
  </si>
  <si>
    <t>to pay for nursing home beds to isolate residents who have tested positive for COVID-19.</t>
  </si>
  <si>
    <t>https://home.treasury.gov/system/files/136/Payments-to-States-and-Units-of-Local-Government.pdf</t>
  </si>
  <si>
    <t>Federal Coronavirus Relief Fund Payments to Washington</t>
  </si>
  <si>
    <t>(Dollars)</t>
  </si>
  <si>
    <t>Total for Washington</t>
  </si>
  <si>
    <t>The total to be distributed: $2.167 billion</t>
  </si>
  <si>
    <t>(Amounts in Dollars)</t>
  </si>
  <si>
    <t>Total</t>
  </si>
  <si>
    <t>Categories of Allocations</t>
  </si>
  <si>
    <t>Agency</t>
  </si>
  <si>
    <t>Dollar Amount</t>
  </si>
  <si>
    <t>Purpose</t>
  </si>
  <si>
    <t>OFM Allocation Memo</t>
  </si>
  <si>
    <t>(Last updated 10/22/20)</t>
  </si>
  <si>
    <t>https://ofm.wa.gov/sites/default/files/public/legacy/agencycommunications/FY2021/CARES%20Act%20Allocation%20-%20CWU%20-%20IT%20Costs.pdf</t>
  </si>
  <si>
    <t>https://ofm.wa.gov/sites/default/files/public/legacy/agencycommunications/FY2021/CARES%20Act%20Allocation%20-%20WSDA%20-%20Food%20Security%20and%20Meat%20Processors.pdf</t>
  </si>
  <si>
    <t>https://ofm.wa.gov/sites/default/files/public/legacy/agencycommunications/FY2021/CARES%20Act%20Allocaton%20-%20Commerce%20-%20Urban%20Native%20Organizations.pdf</t>
  </si>
  <si>
    <t>https://ofm.wa.gov/sites/default/files/public/legacy/agencycommunications/FY2021/CARES%20Act%20Allocation%20-%20AGO%20-%20Eviction%20Moratorium.pdf</t>
  </si>
  <si>
    <t>https://ofm.wa.gov/sites/default/files/public/legacy/agencycommunications/FY2021/CARES%20Act%20Allocation%20-%20GOV%20-%20Equity%20Office.pdf</t>
  </si>
  <si>
    <t>https://ofm.wa.gov/sites/default/files/public/legacy/agencycommunications/FY2021/Amended%20CARES%20Act%20Allocation%20-%20DCYF%20-%20Change%20in%20WCCC%20Allocation.pdf</t>
  </si>
  <si>
    <t>https://ofm.wa.gov/sites/default/files/public/legacy/agencycommunications/FY2021/CARES%20Act%20Allocation%20-%20ESD%20-%20State%20Match%20for%20Sixth%20Week%20of%20Lost%20Wages%20Assistance%20Program.pdf</t>
  </si>
  <si>
    <t>https://ofm.wa.gov/sites/default/files/public/legacy/agencycommunications/FY2021/CARES%20Act%20Allocation%20-%20DCYF%20-%20Child%20Care%20Relief.pdf</t>
  </si>
  <si>
    <t>https://ofm.wa.gov/sites/default/files/public/legacy/agencycommunications/FY2021/CARES%20Act%20Allocation%20-%20ESD%20-%20Lost%20Wages%20Assistance%20Program.pdf</t>
  </si>
  <si>
    <t>https://ofm.wa.gov/sites/default/files/public/legacy/agencycommunications/FY2021/CARES%20Act%20Allocation%20-%20COMM%20-%20FY%202020%20COVID%20Response%20Activities.pdf</t>
  </si>
  <si>
    <t>https://ofm.wa.gov/sites/default/files/public/legacy/agencycommunications/FY2021/CARES%20Act%20Allocation%20-%20DOC%20-%20FY%202020%20COVID%20Response%20Activities.pdf</t>
  </si>
  <si>
    <t>https://ofm.wa.gov/sites/default/files/public/legacy/agencycommunications/FY2021/CARES%20Act%20Allocation%20-%20ECY%20-%20FY%202020%20COVID%20Response%20Activities.pdf</t>
  </si>
  <si>
    <t>https://ofm.wa.gov/sites/default/files/public/legacy/agencycommunications/FY2021/CARES%20Act%20Allocation%20-%20DOH%20-%20FY%202020%20COVID%20Response%20Activities.pdf</t>
  </si>
  <si>
    <t>https://ofm.wa.gov/sites/default/files/public/legacy/agencycommunications/FY2021/CARES%20Act%20Allocation%20-%20DNR%20-%20FY%202020%20COVID%20Response%20Activities.pdf</t>
  </si>
  <si>
    <t>https://ofm.wa.gov/sites/default/files/public/legacy/agencycommunications/FY2021/CARES%20Act%20Allocation%20-%20DOR%20-%20FY%202020%20COVID%20Response%20Activities.pdf</t>
  </si>
  <si>
    <t>https://ofm.wa.gov/sites/default/files/public/legacy/agencycommunications/FY2021/CARES%20Act%20Allocation%20-%20DSHS%20-%20FY%202020%20COVID%20Response%20Activities.pdf</t>
  </si>
  <si>
    <t>https://ofm.wa.gov/sites/default/files/public/legacy/agencycommunications/FY2021/CARES%20Act%20Allocation%20-%20HCA%20-%20FY%202020%20COVID%20Response%20Activities.pdf</t>
  </si>
  <si>
    <t>https://ofm.wa.gov/sites/default/files/public/legacy/agencycommunications/FY2021/CARES%20Act%20Allocation%20-%20LEG-TECH%20-%20FY%202020%20COVID%20Response%20Activities-hm.pdf</t>
  </si>
  <si>
    <t>https://ofm.wa.gov/sites/default/files/public/legacy/agencycommunications/FY2021/CARES%20Act%20Allocation%20-%20ATG%20-%20FY%202020%20COVID%20Response%20Activities.pdf</t>
  </si>
  <si>
    <t>https://ofm.wa.gov/sites/default/files/public/legacy/agencycommunications/FY2021/CARES%20Act%20Allocation%20to%20Commerce%20for%20Local%20Governments.pdf</t>
  </si>
  <si>
    <t>https://ofm.wa.gov/sites/default/files/public/legacy/agencycommunications/FY2021/CARES%20Act%20Allocation%20to%20DOH%20for%20Local%20Health%20Jurisdictions.pdf</t>
  </si>
  <si>
    <t>https://ofm.wa.gov/sites/default/files/public/legacy/agencycommunications/FY2020/CARESActFEMAFundingGOVAugust212020.pdf</t>
  </si>
  <si>
    <t>https://ofm.wa.gov/sites/default/files/public/legacy/agencycommunications/FY2021/CARES%20Act%20Allocation%20-%20DOH%20-%20Contact%20Tracing%20for%20Local%20Health%20Jurisdictions.pdf</t>
  </si>
  <si>
    <t>https://ofm.wa.gov/sites/default/files/public/legacy/agencycommunications/FY2021/CARES%20Act%20Allocation%20-%20DOH%20-%20Testing%20and%20Contact%20Tracing%20Costs.pdf</t>
  </si>
  <si>
    <t>https://ofm.wa.gov/sites/default/files/public/legacy/agencycommunications/FY2021/CARES%20Act%20Allocation%20-%20Commerce%20-%20WA%20COVID-19%20Food%20Production%20Paid%20Leave%20Program.pdf</t>
  </si>
  <si>
    <t>https://ofm.wa.gov/sites/default/files/public/legacy/agencycommunications/FY2021/CARES%20Act%20Allocation%20-%20DSHS%20-%20COVID-19%20Immigrant%20Relief%20Fund.pdf</t>
  </si>
  <si>
    <t>https://ofm.wa.gov/sites/default/files/public/legacy/agencycommunications/FY2021/CARES%20Act%20Allocation%20to%20DOC%20for%20COVID-19%20Response%20Activities.pdf</t>
  </si>
  <si>
    <t>https://ofm.wa.gov/sites/default/files/public/legacy/agencycommunications/FY2021/CARES%20Act%20Allocation%20for%20DSHS%20-%20Disaster%20Cash%20Assistance%20Program.pdf</t>
  </si>
  <si>
    <t>https://ofm.wa.gov/sites/default/files/public/legacy/agencycommunications/FY/CARES_Act_and_DRA_Funding_for_OFM.pdf</t>
  </si>
  <si>
    <t>https://ofm.wa.gov/sites/default/files/public/legacy/agencycommunications/FY/CARES_Act_and_DRA_Funding_for_UW.pdf</t>
  </si>
  <si>
    <t>https://ofm.wa.gov/sites/default/files/public/legacy/agencycommunications/FY2020/CARES_Act_and_DRA_Funding_for_WSDA.pdf</t>
  </si>
  <si>
    <t>https://ofm.wa.gov/sites/default/files/public/legacy/agencycommunications/FY2020/CARES_Act_Funding_for_Commerce_0.pdf</t>
  </si>
  <si>
    <t>https://ofm.wa.gov/sites/default/files/public/legacy/agencycommunications/FY2020/CARES_Act_Funding_for_DOH.pdf</t>
  </si>
  <si>
    <t>https://ofm.wa.gov/sites/default/files/public/legacy/agencycommunications/FY/CARES_Act_Funding_for_AOC.pdf</t>
  </si>
  <si>
    <t>https://ofm.wa.gov/sites/default/files/public/legacy/agencycommunications/FY2020/CARES_Act_Funding_for_DCYF.pdf</t>
  </si>
  <si>
    <t>https://ofm.wa.gov/sites/default/files/public/legacy/agencycommunications/FY2020/CARES_Act_Funding_for_OCLA.pdf</t>
  </si>
  <si>
    <t>https://ofm.wa.gov/sites/default/files/public/legacy/agencycommunications/FY2020/Dept%20of%20Agriculture%20Allocation%20from%20General%20Fund-Federal%20%28CARES%20Act%20Funding%29.pdf</t>
  </si>
  <si>
    <t>https://ofm.wa.gov/sites/default/files/public/legacy/agencycommunications/FY2020/DSHS%20-%20CARES%20Act%20Allocation%20from%20General%20Fund-Federal.pdf</t>
  </si>
  <si>
    <t>https://ofm.wa.gov/sites/default/files/public/legacy/agencycommunications/FY2020/Commerce%20Allocation%20from%20General%20Fund-Federal%20%28CARES%20Act%20Funding%29.pdf</t>
  </si>
  <si>
    <t>https://ofm.wa.gov/sites/default/files/public/legacy/agencycommunications/FY2020/UW%20Allocation%20from%20General%20Fund-Federal%20%28CARES%20Act%20Funding%29.pdf</t>
  </si>
  <si>
    <t>The chart shows how the state of Washington's share of the CRF money has been distributed.</t>
  </si>
  <si>
    <t>https://deptofcommerce.app.box.com/s/cq8de48g63pcdqm6dy59igbnch1zv4ph</t>
  </si>
  <si>
    <t xml:space="preserve">https://deptofcommerce.app.box.com/s/3q9f5s4z2bhd5trjqri1ggpi7mlgnydx </t>
  </si>
  <si>
    <t>Clark County</t>
  </si>
  <si>
    <t>Thurston County</t>
  </si>
  <si>
    <t>Kitsap County</t>
  </si>
  <si>
    <t>Yakima County</t>
  </si>
  <si>
    <t>Whatcom County</t>
  </si>
  <si>
    <t>Benton County</t>
  </si>
  <si>
    <t>Skagit County</t>
  </si>
  <si>
    <t>Cowlitz County</t>
  </si>
  <si>
    <t>Grant County</t>
  </si>
  <si>
    <t>Franklin County</t>
  </si>
  <si>
    <t>Island County</t>
  </si>
  <si>
    <t>Lewis County</t>
  </si>
  <si>
    <t>Chelan County</t>
  </si>
  <si>
    <t>Clallam County</t>
  </si>
  <si>
    <t>Grays Harbor County</t>
  </si>
  <si>
    <t>Mason County</t>
  </si>
  <si>
    <t>Walla Walla County</t>
  </si>
  <si>
    <t>Whitman County</t>
  </si>
  <si>
    <t>Kittitas County</t>
  </si>
  <si>
    <t>Stevens County</t>
  </si>
  <si>
    <t>Douglas County</t>
  </si>
  <si>
    <t>Okanogan County</t>
  </si>
  <si>
    <t>Jefferson County</t>
  </si>
  <si>
    <t>Asotin County</t>
  </si>
  <si>
    <t>Klickitat County</t>
  </si>
  <si>
    <t>Pacific County</t>
  </si>
  <si>
    <t>Adams County</t>
  </si>
  <si>
    <t>San Juan County</t>
  </si>
  <si>
    <t>Pend Oreille County</t>
  </si>
  <si>
    <t>Skamania County</t>
  </si>
  <si>
    <t>Lincoln County</t>
  </si>
  <si>
    <t>Ferry County</t>
  </si>
  <si>
    <t>Wahkiakum County</t>
  </si>
  <si>
    <t>Columbia County</t>
  </si>
  <si>
    <t>Garfield County</t>
  </si>
  <si>
    <t>Spokane</t>
  </si>
  <si>
    <t>Tacoma</t>
  </si>
  <si>
    <t>Vancouver</t>
  </si>
  <si>
    <t>Bellevue</t>
  </si>
  <si>
    <t>Kent</t>
  </si>
  <si>
    <t>Everett</t>
  </si>
  <si>
    <t>Renton</t>
  </si>
  <si>
    <t>Federal Way</t>
  </si>
  <si>
    <t>Spokane Valley</t>
  </si>
  <si>
    <t xml:space="preserve">Yakima  </t>
  </si>
  <si>
    <t>Bellingham</t>
  </si>
  <si>
    <t>Kirkland</t>
  </si>
  <si>
    <t>Kennewick</t>
  </si>
  <si>
    <t>Auburn</t>
  </si>
  <si>
    <t>Pasco</t>
  </si>
  <si>
    <t>Marysville</t>
  </si>
  <si>
    <t>Redmond</t>
  </si>
  <si>
    <t>Sammamish</t>
  </si>
  <si>
    <t>Lakewood</t>
  </si>
  <si>
    <t>Richland</t>
  </si>
  <si>
    <t>Shoreline</t>
  </si>
  <si>
    <t>Olympia</t>
  </si>
  <si>
    <t>Burien</t>
  </si>
  <si>
    <t>Lacey</t>
  </si>
  <si>
    <t>Bothell</t>
  </si>
  <si>
    <t>Edmonds</t>
  </si>
  <si>
    <t>Bremerton</t>
  </si>
  <si>
    <t>Puyallup</t>
  </si>
  <si>
    <t>Lynnwood</t>
  </si>
  <si>
    <t>Longview</t>
  </si>
  <si>
    <t>Issaquah</t>
  </si>
  <si>
    <t>Mount Vernon</t>
  </si>
  <si>
    <t>Wenatchee</t>
  </si>
  <si>
    <t>Pullman</t>
  </si>
  <si>
    <t xml:space="preserve">Walla Walla  </t>
  </si>
  <si>
    <t>University Place</t>
  </si>
  <si>
    <t>Lake Stevens</t>
  </si>
  <si>
    <t>Des Moines</t>
  </si>
  <si>
    <t>SeaTac</t>
  </si>
  <si>
    <t>Maple Valley</t>
  </si>
  <si>
    <t>Bainbridge Island</t>
  </si>
  <si>
    <t>Mercer Island</t>
  </si>
  <si>
    <t>Moses Lake</t>
  </si>
  <si>
    <t>Camas</t>
  </si>
  <si>
    <t>Tumwater</t>
  </si>
  <si>
    <t>Kenmore</t>
  </si>
  <si>
    <t>Oak Harbor</t>
  </si>
  <si>
    <t>Mountlake Terrace</t>
  </si>
  <si>
    <t>Battle Ground</t>
  </si>
  <si>
    <t>Mukilteo</t>
  </si>
  <si>
    <t>Bonney Lake</t>
  </si>
  <si>
    <t>Tukwila</t>
  </si>
  <si>
    <t>Mill Creek</t>
  </si>
  <si>
    <t>Covington</t>
  </si>
  <si>
    <t>Ellensburg</t>
  </si>
  <si>
    <t>Arlington</t>
  </si>
  <si>
    <t>Port Angeles</t>
  </si>
  <si>
    <t>Monroe</t>
  </si>
  <si>
    <t>Anacortes</t>
  </si>
  <si>
    <t>Centralia</t>
  </si>
  <si>
    <t>Sunnyside</t>
  </si>
  <si>
    <t>Aberdeen</t>
  </si>
  <si>
    <t>Washougal</t>
  </si>
  <si>
    <t>West Richland</t>
  </si>
  <si>
    <t>Lynden</t>
  </si>
  <si>
    <t>Port Orchard</t>
  </si>
  <si>
    <t>Ferndale</t>
  </si>
  <si>
    <t>East Wenatchee</t>
  </si>
  <si>
    <t>Snoqualmie</t>
  </si>
  <si>
    <t>Lake Forest Park</t>
  </si>
  <si>
    <t>Newcastle</t>
  </si>
  <si>
    <t>Cheney</t>
  </si>
  <si>
    <t>Woodinville</t>
  </si>
  <si>
    <t>Kelso</t>
  </si>
  <si>
    <t>Enumclaw</t>
  </si>
  <si>
    <t>Sedro-Woolley</t>
  </si>
  <si>
    <t>Edgewood</t>
  </si>
  <si>
    <t>Grandview</t>
  </si>
  <si>
    <t>Poulsbo</t>
  </si>
  <si>
    <t>Liberty Lake</t>
  </si>
  <si>
    <t>Gig Harbor</t>
  </si>
  <si>
    <t>Shelton</t>
  </si>
  <si>
    <t>Snohomish</t>
  </si>
  <si>
    <t>Fife</t>
  </si>
  <si>
    <t>Sumner</t>
  </si>
  <si>
    <t>College Place</t>
  </si>
  <si>
    <t>Port Townsend</t>
  </si>
  <si>
    <t>Airway Heights</t>
  </si>
  <si>
    <t>DuPont</t>
  </si>
  <si>
    <t>Burlington</t>
  </si>
  <si>
    <t>Yelm</t>
  </si>
  <si>
    <t>Toppenish</t>
  </si>
  <si>
    <t>Ridgefield</t>
  </si>
  <si>
    <t>Hoquiam</t>
  </si>
  <si>
    <t>Orting</t>
  </si>
  <si>
    <t>Othello</t>
  </si>
  <si>
    <t>Ephrata</t>
  </si>
  <si>
    <t>Selah</t>
  </si>
  <si>
    <t>Milton</t>
  </si>
  <si>
    <t>Duvall</t>
  </si>
  <si>
    <t>Quincy</t>
  </si>
  <si>
    <t>Sequim</t>
  </si>
  <si>
    <t>Chehalis</t>
  </si>
  <si>
    <t>Clarkston</t>
  </si>
  <si>
    <t>Stanwood</t>
  </si>
  <si>
    <t>North Bend</t>
  </si>
  <si>
    <t>Pacific</t>
  </si>
  <si>
    <t>Fircrest</t>
  </si>
  <si>
    <t>Brier</t>
  </si>
  <si>
    <t>Normandy Park</t>
  </si>
  <si>
    <t>Ocean Shores</t>
  </si>
  <si>
    <t>Steilacoom</t>
  </si>
  <si>
    <t>Woodland</t>
  </si>
  <si>
    <t>Union Gap</t>
  </si>
  <si>
    <t>Prosser</t>
  </si>
  <si>
    <t>Connell</t>
  </si>
  <si>
    <t>Blaine</t>
  </si>
  <si>
    <t>Sultan</t>
  </si>
  <si>
    <t>Wapato</t>
  </si>
  <si>
    <t>Medical Lake</t>
  </si>
  <si>
    <t>Omak</t>
  </si>
  <si>
    <t>Mattawa</t>
  </si>
  <si>
    <t>Buckley</t>
  </si>
  <si>
    <t>Colville</t>
  </si>
  <si>
    <t>Black Diamond</t>
  </si>
  <si>
    <t>Deer Park</t>
  </si>
  <si>
    <t xml:space="preserve">Chelan  </t>
  </si>
  <si>
    <t>Montesano</t>
  </si>
  <si>
    <t>Moxee</t>
  </si>
  <si>
    <t>Granger</t>
  </si>
  <si>
    <t>Granite Falls</t>
  </si>
  <si>
    <t>Forks</t>
  </si>
  <si>
    <t>Goldendale</t>
  </si>
  <si>
    <t>Benton City</t>
  </si>
  <si>
    <t>La Center</t>
  </si>
  <si>
    <t>Elma</t>
  </si>
  <si>
    <t>Medina</t>
  </si>
  <si>
    <t>Algona</t>
  </si>
  <si>
    <t>Zillah</t>
  </si>
  <si>
    <t>Cashmere</t>
  </si>
  <si>
    <t>Clyde Hill</t>
  </si>
  <si>
    <t>Eatonville</t>
  </si>
  <si>
    <t>Kalama</t>
  </si>
  <si>
    <t>Raymond</t>
  </si>
  <si>
    <t>Colfax</t>
  </si>
  <si>
    <t>Everson</t>
  </si>
  <si>
    <t>Chewelah</t>
  </si>
  <si>
    <t>Warden</t>
  </si>
  <si>
    <t xml:space="preserve">Okanogan  </t>
  </si>
  <si>
    <t>White Salmon</t>
  </si>
  <si>
    <t>Dayton</t>
  </si>
  <si>
    <t>Bridgeport</t>
  </si>
  <si>
    <t>Friday Harbor</t>
  </si>
  <si>
    <t>Brewster</t>
  </si>
  <si>
    <t>Mabton</t>
  </si>
  <si>
    <t>Royal City</t>
  </si>
  <si>
    <t>Carnation</t>
  </si>
  <si>
    <t>Castle Rock</t>
  </si>
  <si>
    <t>Newport</t>
  </si>
  <si>
    <t>Gold Bar</t>
  </si>
  <si>
    <t>Westport</t>
  </si>
  <si>
    <t>Rainier</t>
  </si>
  <si>
    <t>Leavenworth</t>
  </si>
  <si>
    <t>Napavine</t>
  </si>
  <si>
    <t>Coupeville</t>
  </si>
  <si>
    <t>Cle Elum</t>
  </si>
  <si>
    <t>Tenino</t>
  </si>
  <si>
    <t>Yacolt</t>
  </si>
  <si>
    <t>Millwood</t>
  </si>
  <si>
    <t>McCleary</t>
  </si>
  <si>
    <t>Davenport</t>
  </si>
  <si>
    <t>Oroville</t>
  </si>
  <si>
    <t>Cosmopolis</t>
  </si>
  <si>
    <t>Ritzville</t>
  </si>
  <si>
    <t>Kettle Falls</t>
  </si>
  <si>
    <t>South Bend</t>
  </si>
  <si>
    <t>Stevenson</t>
  </si>
  <si>
    <t>Nooksack</t>
  </si>
  <si>
    <t>Sumas</t>
  </si>
  <si>
    <t>Soap Lake</t>
  </si>
  <si>
    <t xml:space="preserve">Kittitas  </t>
  </si>
  <si>
    <t>Long Beach</t>
  </si>
  <si>
    <t>Darrington</t>
  </si>
  <si>
    <t>Pomeroy</t>
  </si>
  <si>
    <t>Woodway</t>
  </si>
  <si>
    <t>Winlock</t>
  </si>
  <si>
    <t>Tieton</t>
  </si>
  <si>
    <t xml:space="preserve">Asotin  </t>
  </si>
  <si>
    <t>Entiat</t>
  </si>
  <si>
    <t>Waitsburg</t>
  </si>
  <si>
    <t>Langley</t>
  </si>
  <si>
    <t>Waterville</t>
  </si>
  <si>
    <t>Rock Island</t>
  </si>
  <si>
    <t>Morton</t>
  </si>
  <si>
    <t>Tonasket</t>
  </si>
  <si>
    <t>Coulee Dam</t>
  </si>
  <si>
    <t>Republic</t>
  </si>
  <si>
    <t>Palouse</t>
  </si>
  <si>
    <t>Grand Coulee</t>
  </si>
  <si>
    <t>Yarrow Point</t>
  </si>
  <si>
    <t>Electric City</t>
  </si>
  <si>
    <t>North Bonneville</t>
  </si>
  <si>
    <t>Ruston</t>
  </si>
  <si>
    <t>Naches</t>
  </si>
  <si>
    <t>Twisp</t>
  </si>
  <si>
    <t>Ilwaco</t>
  </si>
  <si>
    <t>La Conner</t>
  </si>
  <si>
    <t>Odessa</t>
  </si>
  <si>
    <t>Roslyn</t>
  </si>
  <si>
    <t>Wilbur</t>
  </si>
  <si>
    <t>Roy</t>
  </si>
  <si>
    <t>Mossyrock</t>
  </si>
  <si>
    <t>Tekoa</t>
  </si>
  <si>
    <t>Bingen</t>
  </si>
  <si>
    <t>Concrete</t>
  </si>
  <si>
    <t>George</t>
  </si>
  <si>
    <t>Toledo</t>
  </si>
  <si>
    <t>Oakville</t>
  </si>
  <si>
    <t>Harrah</t>
  </si>
  <si>
    <t>Albion</t>
  </si>
  <si>
    <t>Almira</t>
  </si>
  <si>
    <t>Beaux Arts Village</t>
  </si>
  <si>
    <t>Bucoda</t>
  </si>
  <si>
    <t>Carbonado</t>
  </si>
  <si>
    <t>Cathlamet</t>
  </si>
  <si>
    <t>Colton</t>
  </si>
  <si>
    <t>Conconully</t>
  </si>
  <si>
    <t>Coulee City</t>
  </si>
  <si>
    <t>Creston</t>
  </si>
  <si>
    <t>Cusick</t>
  </si>
  <si>
    <t>Elmer City</t>
  </si>
  <si>
    <t>Endicott</t>
  </si>
  <si>
    <t>Fairfield</t>
  </si>
  <si>
    <t>Farmington</t>
  </si>
  <si>
    <t>Garfield</t>
  </si>
  <si>
    <t>Hamilton</t>
  </si>
  <si>
    <t>Harrington</t>
  </si>
  <si>
    <t>Hartline</t>
  </si>
  <si>
    <t>Hatton</t>
  </si>
  <si>
    <t>Hunts Point</t>
  </si>
  <si>
    <t>Index</t>
  </si>
  <si>
    <t>Ione</t>
  </si>
  <si>
    <t>Kahlotus</t>
  </si>
  <si>
    <t>Krupp</t>
  </si>
  <si>
    <t>LaCrosse</t>
  </si>
  <si>
    <t>Lamont</t>
  </si>
  <si>
    <t>Latah</t>
  </si>
  <si>
    <t>Lind</t>
  </si>
  <si>
    <t>Lyman</t>
  </si>
  <si>
    <t>Malden</t>
  </si>
  <si>
    <t>Mansfield</t>
  </si>
  <si>
    <t>Marcus</t>
  </si>
  <si>
    <t>Mesa</t>
  </si>
  <si>
    <t>Metaline</t>
  </si>
  <si>
    <t>Metaline Falls</t>
  </si>
  <si>
    <t>Nespelem</t>
  </si>
  <si>
    <t>Northport</t>
  </si>
  <si>
    <t>Oakesdale</t>
  </si>
  <si>
    <t>Pateros</t>
  </si>
  <si>
    <t>Pe Ell</t>
  </si>
  <si>
    <t>Prescott</t>
  </si>
  <si>
    <t>Reardan</t>
  </si>
  <si>
    <t>Riverside</t>
  </si>
  <si>
    <t>Rockford</t>
  </si>
  <si>
    <t>Rosalia</t>
  </si>
  <si>
    <t>Skykomish</t>
  </si>
  <si>
    <t>South Cle Elum</t>
  </si>
  <si>
    <t>South Prairie</t>
  </si>
  <si>
    <t>Spangle</t>
  </si>
  <si>
    <t>Sprague</t>
  </si>
  <si>
    <t>Springdale</t>
  </si>
  <si>
    <t>St. John</t>
  </si>
  <si>
    <t>Starbuck</t>
  </si>
  <si>
    <t>Uniontown</t>
  </si>
  <si>
    <t>Vader</t>
  </si>
  <si>
    <t>Washtucna</t>
  </si>
  <si>
    <t>Waverly</t>
  </si>
  <si>
    <t>Wilkeson</t>
  </si>
  <si>
    <t>Wilson Creek</t>
  </si>
  <si>
    <t>Winthrop</t>
  </si>
  <si>
    <t>The state made two allocations to cities and counties that did not receive direct payments from the federal government. (The numbers below are the total amounts.)</t>
  </si>
  <si>
    <t>Increased rates associated with residential and in-home providers between July – December 2020.</t>
  </si>
  <si>
    <t>https://ofm.wa.gov/sites/default/files/public/legacy/agencycommunications/FY2021/CARES%20Act%20Allocation%20-%20DSHS%20-%20ESA%2C%20ALTSA%2C%20and%20DDA.pdf</t>
  </si>
  <si>
    <t>TANF caseload impacts from July-Dec 2020 from waiving time limit and participation requirements</t>
  </si>
  <si>
    <t>Match for food assistance program</t>
  </si>
  <si>
    <t>ALTSA &amp; DD Rates</t>
  </si>
  <si>
    <t>Increased provider rates for March to June 2020</t>
  </si>
  <si>
    <t>for state General Fund expenses incurred by ESA in response to the pandemic in FY 20</t>
  </si>
  <si>
    <t>ALTSA &amp; DDA Increased Provider Rates</t>
  </si>
  <si>
    <t>Mar-Jun 2020</t>
  </si>
  <si>
    <t>Jul-Dec 2020</t>
  </si>
  <si>
    <t>DES</t>
  </si>
  <si>
    <t>for the procurement of 20,000 computers for distance learning</t>
  </si>
  <si>
    <t>for the procurement of an additional 44,000 computers for students and staff across Washington state for distance learning</t>
  </si>
  <si>
    <t>https://ofm.wa.gov/sites/default/files/public/legacy/agencycommunications/FY2021/CARES%20Act%20Allocation%20-%20OFM-DES%20-%20Procurement%20of%20K-12%20Devices.pdf</t>
  </si>
  <si>
    <t>COVID-related testing requirements in nursing homes.</t>
  </si>
  <si>
    <t>https://ofm.wa.gov/sites/default/files/public/legacy/agencycommunications/FY2021/CARES%20Act%20Allocation%20-%20DSHS%20-%20Nursing%20Home%20Testing%20Costs.pdf</t>
  </si>
  <si>
    <t>to establish and operate a pilot Eviction Resolution Program (ERP) in seven counties, The ERP will resolve disputes involving non-payment of rent due to the COVID-19 pandemic</t>
  </si>
  <si>
    <t>https://ofm.wa.gov/sites/default/files/public/legacy/agencycommunications/FY2021/CARES%20Act%20Allocation%20-%20AOC%20-%20Eviction%20Resolution%20Program.pdf</t>
  </si>
  <si>
    <t>to fund the ongoing media campaign related to prevention of the spread of COVID-19.</t>
  </si>
  <si>
    <t>https://ofm.wa.gov/sites/default/files/public/legacy/agencycommunications/FY2021/CARES%20Act%20Allocation%20-%20DOH%20-%20Media%20Campaign.pdf</t>
  </si>
  <si>
    <t>Office of Public Defense</t>
  </si>
  <si>
    <t>to establish a reimbursement program at the Office of Public Defense to pay for COVID-19 technology costs and personal protective equipment for constitutionally required public defense attorneys.</t>
  </si>
  <si>
    <t>https://ofm.wa.gov/sites/default/files/public/legacy/agencycommunications/FY2021/CARES%20Request%20Allocation%20-%20OPD%20-%20Technology%20and%20PPE%20Costs.pdf</t>
  </si>
  <si>
    <t>to aid the Tacoma/Pierce County local health jurisdiction with eligible expenses under the CARES Act</t>
  </si>
  <si>
    <t>https://ofm.wa.gov/sites/default/files/public/legacy/agencycommunications/FY2021/CARES%20Act%20Allocation%20-%20DOH%20-%20Tacoma-Pierce%20County%20Local%20Health%20Jurisdiction%20%28002%29.pdf</t>
  </si>
  <si>
    <t>to mitigate the spread of COVID-19, including managing an emergency operations center; procuring personal protective equipment, medical supplies and other equipment; disposing medical waste; cleaning and disinfecting state-owned facilities and equipment; disseminating information to the public; making temporary modifications to health care facilities; and developing triage, intake and testing facilities.</t>
  </si>
  <si>
    <t>https://ofm.wa.gov/sites/default/files/public/legacy/agencycommunications/FY2021/CARES%20Act%20Allocation%20and%20DRA%20Reduction%20-%20UW%20-%20Mitigate%20Spread%20of%20COVID%20%28UAR%200166%29%20%28002%29.pdf</t>
  </si>
  <si>
    <t>to pay for costs associated with moving patients from hospitals to long-term care settings and purchasing a long-term care facility.</t>
  </si>
  <si>
    <t>https://ofm.wa.gov/sites/default/files/public/legacy/agencycommunications/FY2021/CARES%20Act%20Allocation%20and%20DRA%20Reduction%20-%20DSHS%20-%20Long-term%20care%20costs%20%28UAR%200166%29.pdf</t>
  </si>
  <si>
    <t>to pay for costs associated with the state and local government response to the coronavirus outbreak in Washington.</t>
  </si>
  <si>
    <t>https://ofm.wa.gov/sites/default/files/public/legacy/agencycommunications/FY2021/CARES%20Act%20Allocation%20and%20DRA%20Reduction%20-%20DOH%20-%20Coronavirus%20response%20activities%20%28UAR%200166%29.pdf</t>
  </si>
  <si>
    <t>to pay the sales tax portion of the Washington State Hospital Association’s (WSHA) purchase of personal protection equipment for hospitals, long-term care facilities, and other providers of services to vulnerable populations.</t>
  </si>
  <si>
    <t>https://ofm.wa.gov/sites/default/files/public/legacy/agencycommunications/FY2021/CARES%20Act%20Allocation%20and%20DRA%20Reduction%20-%20HCA%20-%20PPE%20Costs%20%28UAR%200166%29.pdf</t>
  </si>
  <si>
    <t>to fund the required match for the Food Assistance Program in March and April for the benefit level of the Supplemental Nutrition Assistance Program (SNAP).</t>
  </si>
  <si>
    <t>https://ofm.wa.gov/sites/default/files/public/legacy/agencycommunications/FY2021/CARES%20Act%20Allocation%20and%20DRA%20Reduction%20-%20DSHS%20-%20TANF%20DCA%20FAP%20%28UAR%200166%29.pdf</t>
  </si>
  <si>
    <t>for Consolidated Technology Services (WaTech) and Washington State University to install infrastructure hardware for drive-in WiFi locations at schools and libraries.</t>
  </si>
  <si>
    <t>to translate COVID-19 documents into 37 languages for 40 state agencies.</t>
  </si>
  <si>
    <t>https://ofm.wa.gov/sites/default/files/public/legacy/agencycommunications/FY2021/CARES%20Act%20Allocation%20and%20DRA%20Reduction%20-%20DES%20-%20Document%20Translation%20%28UAR%200166%29.pdf</t>
  </si>
  <si>
    <t>https://ofm.wa.gov/sites/default/files/public/legacy/agencycommunications/FY2021/CARES%20Act%20Allocation%20and%20DRA%20Reduction%20-%20Commerce%20-%20Drive%20in%20WiFi%20%28UAR%200166%29.pdf</t>
  </si>
  <si>
    <t>Working WA small business grant program</t>
  </si>
  <si>
    <t>https://ofm.wa.gov/sites/default/files/public/legacy/agencycommunications/FY2021/CARES%20Act%20Allocation%20and%20DRA%20Reduction%20-%20Commerce%20-%20Small%20Business%20Grants%20%28UAR%200166%29.pdf</t>
  </si>
  <si>
    <t>to reduce noncompliance sanctions for TANF recipients in April while many WorkFirst services are suspended due to the coronavirus. It also temporarily extends the 60-month lifetime limit during the outbreak.</t>
  </si>
  <si>
    <t>The federal CARES Act included the Coronavirus Relief Fund (CRF). The federal government sent funds directly to the state of Washington, the city of Seattle, and King, Pierce, Snohomish, and Spokane counties.</t>
  </si>
  <si>
    <t>to address the backlog of cases related to the eviction moratorium</t>
  </si>
  <si>
    <t>https://ofm.wa.gov/sites/default/files/public/legacy/agencycommunications/FY2021/CARES%20Act%20Allocation%20and%20DRA%20Reduction%20-%20ATG%20-%20Eviction%20Moratorium%20%28UAR%200166%29.pdf</t>
  </si>
  <si>
    <t>Unemployment Insurance</t>
  </si>
  <si>
    <t>Employment Security Department</t>
  </si>
  <si>
    <t>COVID-19 Unemployment Account</t>
  </si>
  <si>
    <t>https://ofm.wa.gov/sites/default/files/public/legacy/agencycommunications/FY2021/CARES%20Act%20Allocation%20-%20ESD%20-%20Unemployment%20Program%20%28UAR%200166%29.pdf</t>
  </si>
  <si>
    <t>Business support grants</t>
  </si>
  <si>
    <t>Recovery loan program</t>
  </si>
  <si>
    <t>Household energy assistance</t>
  </si>
  <si>
    <t>Household Energy Assistance</t>
  </si>
  <si>
    <t>(Last updated 11/23/20)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</si>
</sst>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8" x14ac:knownFonts="1">
    <font>
      <sz val="11"/>
      <color theme="1"/>
      <name val="Calibri"/>
      <family val="2"/>
      <scheme val="minor"/>
    </font>
    <font>
      <sz val="11"/>
      <color theme="1"/>
      <name val="Calibri"/>
      <family val="2"/>
      <scheme val="minor"/>
    </font>
    <font>
      <u/>
      <sz val="11"/>
      <color theme="10"/>
      <name val="Calibri"/>
      <family val="2"/>
      <scheme val="minor"/>
    </font>
    <font>
      <u/>
      <sz val="10"/>
      <color theme="10"/>
      <name val="Microsoft New Tai Lue"/>
      <family val="2"/>
    </font>
    <font>
      <sz val="10"/>
      <color theme="1"/>
      <name val="Microsoft New Tai Lue"/>
      <family val="2"/>
    </font>
    <font>
      <b/>
      <sz val="11"/>
      <color theme="1"/>
      <name val="Microsoft New Tai Lue"/>
      <family val="2"/>
    </font>
    <font>
      <sz val="11"/>
      <color theme="1"/>
      <name val="Microsoft New Tai Lue"/>
      <family val="2"/>
    </font>
    <font>
      <b/>
      <sz val="10"/>
      <color theme="1"/>
      <name val="Microsoft New Tai Lue"/>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5">
    <xf numFmtId="0" fontId="0" fillId="0" borderId="0" xfId="0"/>
    <xf numFmtId="0" fontId="3" fillId="0" borderId="0" xfId="2" applyFont="1"/>
    <xf numFmtId="0" fontId="4" fillId="0" borderId="0" xfId="0" applyFont="1"/>
    <xf numFmtId="14" fontId="4" fillId="0" borderId="0" xfId="0" applyNumberFormat="1" applyFont="1"/>
    <xf numFmtId="0" fontId="5" fillId="0" borderId="0" xfId="0" applyFont="1"/>
    <xf numFmtId="165" fontId="5" fillId="0" borderId="0" xfId="0" applyNumberFormat="1" applyFont="1"/>
    <xf numFmtId="0" fontId="6" fillId="0" borderId="0" xfId="0" applyFont="1"/>
    <xf numFmtId="165" fontId="6" fillId="0" borderId="0" xfId="0" applyNumberFormat="1" applyFont="1"/>
    <xf numFmtId="165" fontId="4" fillId="0" borderId="0" xfId="0" applyNumberFormat="1" applyFont="1"/>
    <xf numFmtId="166" fontId="4" fillId="0" borderId="0" xfId="1" applyNumberFormat="1" applyFont="1"/>
    <xf numFmtId="0" fontId="6" fillId="0" borderId="0" xfId="0" applyFont="1" applyFill="1"/>
    <xf numFmtId="165" fontId="6" fillId="0" borderId="0" xfId="0" applyNumberFormat="1" applyFont="1" applyFill="1"/>
    <xf numFmtId="0" fontId="7" fillId="0" borderId="0" xfId="0" applyFont="1"/>
    <xf numFmtId="3" fontId="4" fillId="0" borderId="0" xfId="0" applyNumberFormat="1" applyFont="1"/>
    <xf numFmtId="164" fontId="4" fillId="0" borderId="0" xfId="0" applyNumberFormat="1" applyFont="1"/>
    <xf numFmtId="164" fontId="7" fillId="0" borderId="0" xfId="0" applyNumberFormat="1" applyFont="1"/>
    <xf numFmtId="0" fontId="4" fillId="0" borderId="0" xfId="0" applyFont="1" applyAlignment="1">
      <alignment wrapText="1"/>
    </xf>
    <xf numFmtId="0" fontId="7" fillId="0" borderId="0" xfId="0" applyFont="1" applyAlignment="1">
      <alignment horizontal="center"/>
    </xf>
    <xf numFmtId="3" fontId="7" fillId="0" borderId="0" xfId="0" applyNumberFormat="1" applyFont="1" applyAlignment="1">
      <alignment horizontal="center"/>
    </xf>
    <xf numFmtId="0" fontId="4" fillId="0" borderId="0" xfId="0" applyFont="1" applyFill="1" applyAlignment="1">
      <alignment wrapText="1"/>
    </xf>
    <xf numFmtId="0" fontId="2" fillId="0" borderId="0" xfId="2"/>
    <xf numFmtId="0" fontId="4" fillId="0" borderId="0" xfId="0" applyFont="1" applyFill="1"/>
    <xf numFmtId="0" fontId="5"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0"/>
    <c:plotArea>
      <c:layout/>
      <c:barChart>
        <c:barDir val="col"/>
        <c:grouping val="clustered"/>
        <c:varyColors val="0"/>
        <c:dLbls>
          <c:showLegendKey val="0"/>
          <c:showVal val="0"/>
          <c:showCatName val="0"/>
          <c:showSerName val="0"/>
          <c:showPercent val="0"/>
          <c:showBubbleSize val="0"/>
        </c:dLbls>
        <c:gapWidth val="150"/>
        <c:axId val="1"/>
        <c:axId val="2"/>
      </c:barChart>
      <c:catAx>
        <c:axId val="1"/>
        <c:scaling>
          <c:orientation val="minMax"/>
        </c:scaling>
        <c:delete val="0"/>
        <c:axPos val="b"/>
        <c:majorTickMark val="out"/>
        <c:minorTickMark val="none"/>
        <c:tickLblPos val="nextTo"/>
        <c:crossAx val="2"/>
        <c:crosses val="autoZero"/>
        <c:auto val="1"/>
        <c:lblAlgn val="ctr"/>
        <c:lblOffset val="100"/>
        <c:noMultiLvlLbl val="0"/>
      </c:catAx>
      <c:valAx>
        <c:axId val="2"/>
        <c:scaling>
          <c:orientation val="minMax"/>
        </c:scaling>
        <c:delete val="0"/>
        <c:axPos val="l"/>
        <c:majorGridlines/>
        <c:majorTickMark val="out"/>
        <c:minorTickMark val="none"/>
        <c:tickLblPos val="nextTo"/>
        <c:crossAx val="1"/>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The State of Washington received $2.167 billion from the federal Coronavirus Relief Fund</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Microsoft New Tai Lue" panose="020B0502040204020203" pitchFamily="34" charset="0"/>
              <a:cs typeface="Microsoft New Tai Lue" panose="020B0502040204020203" pitchFamily="34" charset="0"/>
            </a:rPr>
            <a:t>The State of Washington received $2.167 billion from the federal Coronavirus Relief Fund</a:t>
          </a:r>
        </a:p>
      </cx:txPr>
    </cx:title>
    <cx:plotArea>
      <cx:plotAreaRegion>
        <cx:series layoutId="treemap" uniqueId="{55BCBF7C-C8EE-4108-AE0D-93916D459CA9}">
          <cx:dataLabels pos="inEnd">
            <cx:txPr>
              <a:bodyPr spcFirstLastPara="1" vertOverflow="ellipsis" horzOverflow="overflow" wrap="square" lIns="0" tIns="0" rIns="0" bIns="0" anchor="ctr" anchorCtr="1"/>
              <a:lstStyle/>
              <a:p>
                <a:pPr algn="ctr" rtl="0">
                  <a:defRPr sz="800">
                    <a:latin typeface="Microsoft New Tai Lue" panose="020B0502040204020203" pitchFamily="34" charset="0"/>
                    <a:ea typeface="Microsoft New Tai Lue" panose="020B0502040204020203" pitchFamily="34" charset="0"/>
                    <a:cs typeface="Microsoft New Tai Lue" panose="020B0502040204020203" pitchFamily="34" charset="0"/>
                  </a:defRPr>
                </a:pPr>
                <a:endParaRPr lang="en-US" sz="800" b="0" i="0" u="none" strike="noStrike" baseline="0">
                  <a:solidFill>
                    <a:sysClr val="window" lastClr="FFFFFF"/>
                  </a:solidFill>
                  <a:latin typeface="Microsoft New Tai Lue" panose="020B0502040204020203" pitchFamily="34" charset="0"/>
                  <a:cs typeface="Microsoft New Tai Lue" panose="020B0502040204020203" pitchFamily="34" charset="0"/>
                </a:endParaRPr>
              </a:p>
            </cx:txPr>
            <cx:visibility seriesName="0" categoryName="1" value="0"/>
            <cx:separator>, </cx:separator>
            <cx:dataLabel idx="0">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Local Governments
$489,812,500</a:t>
                  </a:r>
                </a:p>
              </cx:txPr>
              <cx:visibility seriesName="0" categoryName="1" value="1"/>
              <cx:separator>
</cx:separator>
            </cx:dataLabel>
            <cx:dataLabel idx="5">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ALTSA &amp; DDA Increased Provider Rates
$418,593,000</a:t>
                  </a:r>
                </a:p>
              </cx:txPr>
              <cx:visibility seriesName="0" categoryName="1" value="1"/>
              <cx:separator>
</cx:separator>
            </cx:dataLabel>
            <cx:dataLabel idx="8">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Economic Support
$474,575,000</a:t>
                  </a:r>
                </a:p>
              </cx:txPr>
              <cx:visibility seriesName="0" categoryName="1" value="1"/>
              <cx:separator>
</cx:separator>
            </cx:dataLabel>
            <cx:dataLabel idx="19">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Public Health Expenses
$272,398,000</a:t>
                  </a:r>
                </a:p>
              </cx:txPr>
              <cx:visibility seriesName="0" categoryName="1" value="1"/>
              <cx:separator>
</cx:separator>
            </cx:dataLabel>
            <cx:dataLabel idx="22">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Child Care Support &amp; Child Welfare
$180,076,000</a:t>
                  </a:r>
                </a:p>
              </cx:txPr>
              <cx:visibility seriesName="0" categoryName="1" value="1"/>
              <cx:separator>
</cx:separator>
            </cx:dataLabel>
            <cx:dataLabel idx="27">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FY 2020 Expenses Incurred in Response to the Pandemic
$130,291,000</a:t>
                  </a:r>
                </a:p>
              </cx:txPr>
              <cx:visibility seriesName="0" categoryName="1" value="1"/>
              <cx:separator>
</cx:separator>
            </cx:dataLabel>
            <cx:dataLabel idx="33">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Other
$90,627,639</a:t>
                  </a:r>
                </a:p>
              </cx:txPr>
              <cx:visibility seriesName="0" categoryName="1" value="1"/>
              <cx:separator>
</cx:separator>
            </cx:dataLabel>
            <cx:dataLabel idx="34">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Not Yet Allocated
$110,706,172</a:t>
                  </a:r>
                </a:p>
              </cx:txPr>
              <cx:visibility seriesName="0" categoryName="1" value="1"/>
              <cx:separator>
</cx:separator>
            </cx:dataLabel>
          </cx:dataLabels>
          <cx:dataId val="0"/>
          <cx:layoutPr>
            <cx:parentLabelLayout val="overlapping"/>
          </cx:layoutPr>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6260A97-EDB3-4892-8B9E-7B31F4A12409}">
  <sheetPr/>
  <sheetViews>
    <sheetView zoomScale="9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absoluteAnchor>
    <xdr:pos x="0" y="0"/>
    <xdr:ext cx="10815484" cy="7845323"/>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28B350D-D1C4-46A4-8559-0F807AD2C923}"/>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graphicFrame macro="">
          <xdr:nvGraphicFramePr>
            <xdr:cNvPr id="0" nam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mc:Fallback>
    </mc:AlternateContent>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Rectangle 1">
          <a:extLst xmlns:a="http://schemas.openxmlformats.org/drawingml/2006/main">
            <a:ext uri="{FF2B5EF4-FFF2-40B4-BE49-F238E27FC236}">
              <a16:creationId xmlns:a16="http://schemas.microsoft.com/office/drawing/2014/main" id="{E3FE6D4C-8116-4968-B5B1-5586F2819DA1}"/>
            </a:ext>
          </a:extLst>
        </cdr:cNvPr>
        <cdr:cNvSpPr>
          <a:spLocks xmlns:a="http://schemas.openxmlformats.org/drawingml/2006/main" noTextEdit="1"/>
        </cdr:cNvSpPr>
      </cdr:nvSpPr>
      <cdr:spPr>
        <a:xfrm xmlns:a="http://schemas.openxmlformats.org/drawingml/2006/main">
          <a:off x="0" y="0"/>
          <a:ext cx="10815484" cy="7845323"/>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cdr:spPr>
      <cdr:txBody>
        <a:bodyPr xmlns:a="http://schemas.openxmlformats.org/drawingml/2006/main" vertOverflow="clip" horzOverflow="clip"/>
        <a:lstStyle xmlns:a="http://schemas.openxmlformats.org/drawingml/2006/main"/>
        <a:p xmlns:a="http://schemas.openxmlformats.org/drawingml/2006/main">
          <a:r>
            <a:rPr lang="en-US" sz="1100"/>
            <a:t>This chart isn't available in your version of Excel.
Editing this shape or saving this workbook into a different file format will permanently break the chart.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ome.treasury.gov/system/files/136/Payments-to-States-and-Units-of-Local-Government.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ofm.wa.gov/sites/default/files/public/legacy/agencycommunications/FY2020/CARES_Act_Funding_for_Commerce_0.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eptofcommerce.app.box.com/s/3q9f5s4z2bhd5trjqri1ggpi7mlgnydx" TargetMode="External"/><Relationship Id="rId1" Type="http://schemas.openxmlformats.org/officeDocument/2006/relationships/hyperlink" Target="https://deptofcommerce.app.box.com/s/cq8de48g63pcdqm6dy59igbnch1zv4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CFA79-3F35-46C4-85F5-DD33DC2E218E}">
  <dimension ref="A1:H24"/>
  <sheetViews>
    <sheetView showGridLines="0" workbookViewId="0">
      <selection activeCell="J13" sqref="J13"/>
    </sheetView>
  </sheetViews>
  <sheetFormatPr defaultRowHeight="14.4" x14ac:dyDescent="0.35"/>
  <cols>
    <col min="1" max="1" width="10.44140625" style="2" bestFit="1" customWidth="1"/>
    <col min="2" max="2" width="8.88671875" style="2"/>
    <col min="3" max="3" width="2.109375" style="2" customWidth="1"/>
    <col min="4" max="4" width="27.109375" style="2" customWidth="1"/>
    <col min="5" max="5" width="19.77734375" style="2" customWidth="1"/>
    <col min="6" max="6" width="8.88671875" style="2"/>
    <col min="7" max="7" width="15.88671875" style="2" bestFit="1" customWidth="1"/>
    <col min="8" max="16384" width="8.88671875" style="2"/>
  </cols>
  <sheetData>
    <row r="1" spans="1:7" ht="15.6" x14ac:dyDescent="0.4">
      <c r="A1" s="6" t="s">
        <v>508</v>
      </c>
    </row>
    <row r="2" spans="1:7" x14ac:dyDescent="0.35">
      <c r="A2" s="1" t="s">
        <v>94</v>
      </c>
    </row>
    <row r="3" spans="1:7" x14ac:dyDescent="0.35">
      <c r="A3" s="3"/>
    </row>
    <row r="6" spans="1:7" ht="31.2" customHeight="1" x14ac:dyDescent="0.4">
      <c r="C6" s="22" t="s">
        <v>95</v>
      </c>
      <c r="D6" s="22"/>
      <c r="E6" s="22"/>
    </row>
    <row r="7" spans="1:7" x14ac:dyDescent="0.35">
      <c r="C7" s="23" t="s">
        <v>96</v>
      </c>
      <c r="D7" s="23"/>
      <c r="E7" s="23"/>
    </row>
    <row r="9" spans="1:7" ht="15.6" x14ac:dyDescent="0.4">
      <c r="C9" s="4" t="s">
        <v>97</v>
      </c>
      <c r="D9" s="4"/>
      <c r="E9" s="5">
        <f>SUM(E11:E16)</f>
        <v>2952755792.8999996</v>
      </c>
    </row>
    <row r="10" spans="1:7" ht="6.6" customHeight="1" x14ac:dyDescent="0.4">
      <c r="C10" s="6"/>
      <c r="D10" s="6"/>
      <c r="E10" s="7"/>
    </row>
    <row r="11" spans="1:7" ht="15.6" x14ac:dyDescent="0.4">
      <c r="C11" s="10" t="s">
        <v>61</v>
      </c>
      <c r="D11" s="10"/>
      <c r="E11" s="11">
        <v>261582611.19999999</v>
      </c>
      <c r="G11" s="8"/>
    </row>
    <row r="12" spans="1:7" ht="15.6" x14ac:dyDescent="0.4">
      <c r="C12" s="10" t="s">
        <v>68</v>
      </c>
      <c r="D12" s="10"/>
      <c r="E12" s="11">
        <v>131510475.59999999</v>
      </c>
    </row>
    <row r="13" spans="1:7" ht="15.6" x14ac:dyDescent="0.4">
      <c r="C13" s="10" t="s">
        <v>63</v>
      </c>
      <c r="D13" s="10"/>
      <c r="E13" s="11">
        <v>157912031.30000001</v>
      </c>
    </row>
    <row r="14" spans="1:7" ht="15.6" x14ac:dyDescent="0.4">
      <c r="C14" s="10" t="s">
        <v>66</v>
      </c>
      <c r="D14" s="10"/>
      <c r="E14" s="11">
        <v>143447144.09999999</v>
      </c>
    </row>
    <row r="15" spans="1:7" ht="15.6" x14ac:dyDescent="0.4">
      <c r="C15" s="10" t="s">
        <v>70</v>
      </c>
      <c r="D15" s="10"/>
      <c r="E15" s="11">
        <v>91224219.5</v>
      </c>
    </row>
    <row r="16" spans="1:7" ht="15.6" x14ac:dyDescent="0.4">
      <c r="C16" s="10" t="s">
        <v>0</v>
      </c>
      <c r="D16" s="10"/>
      <c r="E16" s="11">
        <v>2167079311.1999998</v>
      </c>
      <c r="G16" s="8"/>
    </row>
    <row r="17" spans="3:8" ht="7.8" customHeight="1" x14ac:dyDescent="0.4">
      <c r="C17" s="6"/>
      <c r="D17" s="6"/>
      <c r="E17" s="7"/>
    </row>
    <row r="18" spans="3:8" ht="15.6" x14ac:dyDescent="0.4">
      <c r="C18" s="6"/>
      <c r="D18" s="6"/>
      <c r="E18" s="7"/>
    </row>
    <row r="19" spans="3:8" ht="15.6" x14ac:dyDescent="0.4">
      <c r="C19" s="6"/>
      <c r="D19" s="6"/>
      <c r="E19" s="7"/>
      <c r="G19" s="8"/>
      <c r="H19" s="9"/>
    </row>
    <row r="20" spans="3:8" ht="15.6" x14ac:dyDescent="0.4">
      <c r="C20" s="6"/>
      <c r="D20" s="6"/>
      <c r="E20" s="7"/>
    </row>
    <row r="21" spans="3:8" x14ac:dyDescent="0.35">
      <c r="E21" s="8"/>
      <c r="G21" s="8"/>
    </row>
    <row r="22" spans="3:8" ht="29.4" customHeight="1" x14ac:dyDescent="0.35">
      <c r="C22" s="24"/>
      <c r="D22" s="24"/>
      <c r="E22" s="24"/>
    </row>
    <row r="23" spans="3:8" x14ac:dyDescent="0.35">
      <c r="E23" s="8"/>
      <c r="G23" s="8"/>
      <c r="H23" s="9"/>
    </row>
    <row r="24" spans="3:8" x14ac:dyDescent="0.35">
      <c r="E24" s="8"/>
    </row>
  </sheetData>
  <mergeCells count="3">
    <mergeCell ref="C6:E6"/>
    <mergeCell ref="C7:E7"/>
    <mergeCell ref="C22:E22"/>
  </mergeCells>
  <hyperlinks>
    <hyperlink ref="A2" r:id="rId1" xr:uid="{FE5497CF-1222-48B4-A844-19D46450D000}"/>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312B1-0D78-4A00-A2B4-DDFA3368AE47}">
  <dimension ref="A1:J50"/>
  <sheetViews>
    <sheetView tabSelected="1" workbookViewId="0">
      <selection activeCell="A5" sqref="A5"/>
    </sheetView>
  </sheetViews>
  <sheetFormatPr defaultRowHeight="14.4" x14ac:dyDescent="0.35"/>
  <cols>
    <col min="1" max="1" width="8.88671875" style="2"/>
    <col min="2" max="2" width="3.5546875" style="2" customWidth="1"/>
    <col min="3" max="3" width="46.77734375" style="2" customWidth="1"/>
    <col min="4" max="4" width="16.33203125" style="2" customWidth="1"/>
    <col min="5" max="5" width="8.88671875" style="2"/>
    <col min="6" max="6" width="13.5546875" style="2" customWidth="1"/>
    <col min="7" max="7" width="11" style="2" customWidth="1"/>
    <col min="8" max="9" width="8.88671875" style="2"/>
    <col min="10" max="10" width="14.33203125" style="2" customWidth="1"/>
    <col min="11" max="16384" width="8.88671875" style="2"/>
  </cols>
  <sheetData>
    <row r="1" spans="1:10" ht="15.6" x14ac:dyDescent="0.4">
      <c r="A1" s="4" t="s">
        <v>147</v>
      </c>
    </row>
    <row r="2" spans="1:10" ht="15.6" x14ac:dyDescent="0.4">
      <c r="A2" s="4" t="s">
        <v>98</v>
      </c>
    </row>
    <row r="3" spans="1:10" x14ac:dyDescent="0.35">
      <c r="A3" s="2" t="s">
        <v>99</v>
      </c>
    </row>
    <row r="4" spans="1:10" x14ac:dyDescent="0.35">
      <c r="A4" s="2" t="s">
        <v>519</v>
      </c>
    </row>
    <row r="6" spans="1:10" x14ac:dyDescent="0.35">
      <c r="B6" s="12" t="s">
        <v>1</v>
      </c>
      <c r="C6" s="12"/>
      <c r="D6" s="15">
        <f>SUM(D7:D10)</f>
        <v>489812500</v>
      </c>
      <c r="J6" s="13"/>
    </row>
    <row r="7" spans="1:10" x14ac:dyDescent="0.35">
      <c r="C7" s="2" t="s">
        <v>5</v>
      </c>
      <c r="D7" s="14">
        <v>232728000</v>
      </c>
      <c r="J7" s="13"/>
    </row>
    <row r="8" spans="1:10" x14ac:dyDescent="0.35">
      <c r="C8" s="2" t="s">
        <v>7</v>
      </c>
      <c r="D8" s="14">
        <v>188210730</v>
      </c>
      <c r="J8" s="13"/>
    </row>
    <row r="9" spans="1:10" x14ac:dyDescent="0.35">
      <c r="C9" s="2" t="s">
        <v>9</v>
      </c>
      <c r="D9" s="14">
        <f>'Data detail'!D47+'Data detail'!D49</f>
        <v>66912500</v>
      </c>
      <c r="J9" s="13"/>
    </row>
    <row r="10" spans="1:10" x14ac:dyDescent="0.35">
      <c r="C10" s="2" t="s">
        <v>11</v>
      </c>
      <c r="D10" s="14">
        <v>1961270</v>
      </c>
      <c r="J10" s="13"/>
    </row>
    <row r="11" spans="1:10" x14ac:dyDescent="0.35">
      <c r="B11" s="12" t="s">
        <v>473</v>
      </c>
      <c r="C11" s="12"/>
      <c r="D11" s="15">
        <f>D12+D13</f>
        <v>418593000</v>
      </c>
      <c r="J11" s="13"/>
    </row>
    <row r="12" spans="1:10" x14ac:dyDescent="0.35">
      <c r="C12" s="2" t="s">
        <v>474</v>
      </c>
      <c r="D12" s="14">
        <f>'Data detail'!D83</f>
        <v>185522000</v>
      </c>
      <c r="J12" s="13"/>
    </row>
    <row r="13" spans="1:10" x14ac:dyDescent="0.35">
      <c r="C13" s="2" t="s">
        <v>475</v>
      </c>
      <c r="D13" s="14">
        <f>'Data detail'!D84</f>
        <v>233071000</v>
      </c>
      <c r="J13" s="13"/>
    </row>
    <row r="14" spans="1:10" x14ac:dyDescent="0.35">
      <c r="B14" s="12" t="s">
        <v>13</v>
      </c>
      <c r="C14" s="12"/>
      <c r="D14" s="15">
        <f>SUM(D15:D24)</f>
        <v>474575000</v>
      </c>
      <c r="G14" s="14"/>
      <c r="J14" s="13"/>
    </row>
    <row r="15" spans="1:10" x14ac:dyDescent="0.35">
      <c r="C15" s="2" t="s">
        <v>16</v>
      </c>
      <c r="D15" s="14">
        <f>'Data detail'!D14+'Data detail'!D15</f>
        <v>120000000</v>
      </c>
      <c r="J15" s="13"/>
    </row>
    <row r="16" spans="1:10" x14ac:dyDescent="0.35">
      <c r="C16" s="2" t="s">
        <v>18</v>
      </c>
      <c r="D16" s="14">
        <f>'Data detail'!D10+'Data detail'!D11+'Data detail'!D26+'Data detail'!D30</f>
        <v>64313000</v>
      </c>
      <c r="F16" s="14"/>
      <c r="J16" s="13"/>
    </row>
    <row r="17" spans="2:10" x14ac:dyDescent="0.35">
      <c r="C17" s="2" t="s">
        <v>21</v>
      </c>
      <c r="D17" s="14">
        <v>40000000</v>
      </c>
      <c r="J17" s="13"/>
    </row>
    <row r="18" spans="2:10" x14ac:dyDescent="0.35">
      <c r="C18" s="2" t="s">
        <v>23</v>
      </c>
      <c r="D18" s="14">
        <v>23000000</v>
      </c>
      <c r="J18" s="13"/>
    </row>
    <row r="19" spans="2:10" x14ac:dyDescent="0.35">
      <c r="C19" s="2" t="s">
        <v>25</v>
      </c>
      <c r="D19" s="14">
        <v>20000000</v>
      </c>
      <c r="F19" s="9"/>
      <c r="J19" s="13"/>
    </row>
    <row r="20" spans="2:10" x14ac:dyDescent="0.35">
      <c r="C20" s="2" t="s">
        <v>27</v>
      </c>
      <c r="D20" s="14">
        <f>'Data detail'!D16+'Data detail'!D17+'Data detail'!D18+'Data detail'!D19</f>
        <v>125000000</v>
      </c>
      <c r="J20" s="13"/>
    </row>
    <row r="21" spans="2:10" x14ac:dyDescent="0.35">
      <c r="C21" s="2" t="s">
        <v>29</v>
      </c>
      <c r="D21" s="14">
        <f>'Data detail'!D21+'Data detail'!D22</f>
        <v>21300000</v>
      </c>
      <c r="J21" s="13"/>
    </row>
    <row r="22" spans="2:10" x14ac:dyDescent="0.35">
      <c r="C22" s="2" t="s">
        <v>511</v>
      </c>
      <c r="D22" s="14">
        <f>'Data detail'!D31</f>
        <v>25000000</v>
      </c>
      <c r="J22" s="13"/>
    </row>
    <row r="23" spans="2:10" x14ac:dyDescent="0.35">
      <c r="C23" s="2" t="s">
        <v>518</v>
      </c>
      <c r="D23" s="14">
        <f>'Data detail'!D32</f>
        <v>15000000</v>
      </c>
      <c r="J23" s="13"/>
    </row>
    <row r="24" spans="2:10" x14ac:dyDescent="0.35">
      <c r="C24" s="2" t="s">
        <v>32</v>
      </c>
      <c r="D24" s="14">
        <f>'Data detail'!D12+'Data detail'!D25+'Data detail'!D27+'Data detail'!D28+'Data detail'!D29</f>
        <v>20962000</v>
      </c>
      <c r="J24" s="13"/>
    </row>
    <row r="25" spans="2:10" x14ac:dyDescent="0.35">
      <c r="B25" s="12" t="s">
        <v>34</v>
      </c>
      <c r="C25" s="12"/>
      <c r="D25" s="15">
        <f>D26+D27</f>
        <v>272398000</v>
      </c>
      <c r="J25" s="13"/>
    </row>
    <row r="26" spans="2:10" x14ac:dyDescent="0.35">
      <c r="C26" s="2" t="s">
        <v>36</v>
      </c>
      <c r="D26" s="14">
        <f>'Data detail'!D69+'Data detail'!D70+'Data detail'!D71+'Data detail'!D72+'Data detail'!D73+'Data detail'!D74</f>
        <v>139670000</v>
      </c>
      <c r="F26" s="14"/>
      <c r="G26" s="14"/>
      <c r="J26" s="13"/>
    </row>
    <row r="27" spans="2:10" x14ac:dyDescent="0.35">
      <c r="C27" s="2" t="s">
        <v>32</v>
      </c>
      <c r="D27" s="14">
        <f>'Data detail'!D75+'Data detail'!D76+'Data detail'!D77+'Data detail'!D78+'Data detail'!D79+'Data detail'!D80+'Data detail'!D81+'Data detail'!D82</f>
        <v>132728000</v>
      </c>
      <c r="J27" s="13"/>
    </row>
    <row r="28" spans="2:10" x14ac:dyDescent="0.35">
      <c r="B28" s="12" t="s">
        <v>2</v>
      </c>
      <c r="C28" s="12"/>
      <c r="D28" s="15">
        <f>SUM(D29:D32)</f>
        <v>180076000</v>
      </c>
      <c r="J28" s="13"/>
    </row>
    <row r="29" spans="2:10" x14ac:dyDescent="0.35">
      <c r="C29" s="2" t="s">
        <v>40</v>
      </c>
      <c r="D29" s="14">
        <v>102490000</v>
      </c>
      <c r="J29" s="13"/>
    </row>
    <row r="30" spans="2:10" x14ac:dyDescent="0.35">
      <c r="C30" s="2" t="s">
        <v>42</v>
      </c>
      <c r="D30" s="14">
        <v>40631000</v>
      </c>
      <c r="J30" s="13"/>
    </row>
    <row r="31" spans="2:10" x14ac:dyDescent="0.35">
      <c r="C31" s="2" t="s">
        <v>44</v>
      </c>
      <c r="D31" s="14">
        <v>29000000</v>
      </c>
      <c r="J31" s="13"/>
    </row>
    <row r="32" spans="2:10" x14ac:dyDescent="0.35">
      <c r="C32" s="2" t="s">
        <v>47</v>
      </c>
      <c r="D32" s="14">
        <v>7955000</v>
      </c>
      <c r="J32" s="13"/>
    </row>
    <row r="33" spans="2:10" x14ac:dyDescent="0.35">
      <c r="B33" s="12" t="s">
        <v>45</v>
      </c>
      <c r="C33" s="12"/>
      <c r="D33" s="15">
        <f>SUM(D34:D38)</f>
        <v>130291000</v>
      </c>
      <c r="J33" s="13"/>
    </row>
    <row r="34" spans="2:10" x14ac:dyDescent="0.35">
      <c r="C34" s="2" t="s">
        <v>50</v>
      </c>
      <c r="D34" s="14">
        <v>57392000</v>
      </c>
      <c r="J34" s="13"/>
    </row>
    <row r="35" spans="2:10" x14ac:dyDescent="0.35">
      <c r="C35" s="2" t="s">
        <v>30</v>
      </c>
      <c r="D35" s="14">
        <f>'Data detail'!D44+'Data detail'!D45</f>
        <v>37621000</v>
      </c>
      <c r="J35" s="13"/>
    </row>
    <row r="36" spans="2:10" x14ac:dyDescent="0.35">
      <c r="C36" s="2" t="s">
        <v>53</v>
      </c>
      <c r="D36" s="14">
        <v>20216000</v>
      </c>
      <c r="J36" s="13"/>
    </row>
    <row r="37" spans="2:10" x14ac:dyDescent="0.35">
      <c r="C37" s="2" t="s">
        <v>55</v>
      </c>
      <c r="D37" s="14">
        <v>8172000</v>
      </c>
      <c r="J37" s="13"/>
    </row>
    <row r="38" spans="2:10" x14ac:dyDescent="0.35">
      <c r="C38" s="2" t="s">
        <v>32</v>
      </c>
      <c r="D38" s="14">
        <v>6890000</v>
      </c>
      <c r="J38" s="13"/>
    </row>
    <row r="39" spans="2:10" x14ac:dyDescent="0.35">
      <c r="B39" s="12" t="s">
        <v>32</v>
      </c>
      <c r="C39" s="12"/>
      <c r="D39" s="15">
        <f>SUM('Data detail'!D50:D68)</f>
        <v>90627639</v>
      </c>
      <c r="J39" s="13"/>
    </row>
    <row r="40" spans="2:10" x14ac:dyDescent="0.35">
      <c r="B40" s="12" t="s">
        <v>59</v>
      </c>
      <c r="C40" s="12"/>
      <c r="D40" s="15">
        <v>110706172.19999981</v>
      </c>
      <c r="J40" s="13"/>
    </row>
    <row r="41" spans="2:10" x14ac:dyDescent="0.35">
      <c r="D41" s="14"/>
    </row>
    <row r="42" spans="2:10" x14ac:dyDescent="0.35">
      <c r="B42" s="2" t="s">
        <v>100</v>
      </c>
      <c r="D42" s="14">
        <f>D40+D39+D33+D28+D25+D14+D6+D11</f>
        <v>2167079311.1999998</v>
      </c>
      <c r="F42" s="14"/>
    </row>
    <row r="43" spans="2:10" x14ac:dyDescent="0.35">
      <c r="D43" s="14"/>
    </row>
    <row r="44" spans="2:10" x14ac:dyDescent="0.35">
      <c r="D44" s="14"/>
    </row>
    <row r="45" spans="2:10" x14ac:dyDescent="0.35">
      <c r="D45" s="14"/>
    </row>
    <row r="46" spans="2:10" x14ac:dyDescent="0.35">
      <c r="D46" s="14"/>
    </row>
    <row r="47" spans="2:10" x14ac:dyDescent="0.35">
      <c r="D47" s="14"/>
    </row>
    <row r="48" spans="2:10" x14ac:dyDescent="0.35">
      <c r="D48" s="14"/>
    </row>
    <row r="49" spans="4:4" x14ac:dyDescent="0.35">
      <c r="D49" s="14"/>
    </row>
    <row r="50" spans="4:4" x14ac:dyDescent="0.35">
      <c r="D50" s="14"/>
    </row>
  </sheetData>
  <pageMargins left="0.7" right="0.7" top="0.75" bottom="0.75" header="0.3" footer="0.3"/>
  <ignoredErrors>
    <ignoredError sqref="D33 D3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6776-9198-4448-9C63-6C24BF8E7FDC}">
  <dimension ref="A1:F87"/>
  <sheetViews>
    <sheetView workbookViewId="0">
      <pane ySplit="3" topLeftCell="A78" activePane="bottomLeft" state="frozen"/>
      <selection pane="bottomLeft" activeCell="D87" sqref="D87"/>
    </sheetView>
  </sheetViews>
  <sheetFormatPr defaultRowHeight="14.4" x14ac:dyDescent="0.35"/>
  <cols>
    <col min="1" max="1" width="3.44140625" style="2" customWidth="1"/>
    <col min="2" max="2" width="31.77734375" style="2" customWidth="1"/>
    <col min="3" max="3" width="19.5546875" style="2" customWidth="1"/>
    <col min="4" max="4" width="15.6640625" style="13" customWidth="1"/>
    <col min="5" max="5" width="66.44140625" style="2" customWidth="1"/>
    <col min="6" max="6" width="21.5546875" style="2" customWidth="1"/>
    <col min="7" max="16384" width="8.88671875" style="2"/>
  </cols>
  <sheetData>
    <row r="1" spans="1:6" x14ac:dyDescent="0.35">
      <c r="A1" s="2" t="s">
        <v>519</v>
      </c>
    </row>
    <row r="3" spans="1:6" x14ac:dyDescent="0.35">
      <c r="B3" s="17" t="s">
        <v>101</v>
      </c>
      <c r="C3" s="17" t="s">
        <v>102</v>
      </c>
      <c r="D3" s="18" t="s">
        <v>103</v>
      </c>
      <c r="E3" s="17" t="s">
        <v>104</v>
      </c>
      <c r="F3" s="17" t="s">
        <v>105</v>
      </c>
    </row>
    <row r="5" spans="1:6" x14ac:dyDescent="0.35">
      <c r="B5" s="2" t="s">
        <v>2</v>
      </c>
      <c r="C5" s="2" t="s">
        <v>3</v>
      </c>
      <c r="D5" s="14">
        <v>29000000</v>
      </c>
      <c r="E5" s="16" t="s">
        <v>4</v>
      </c>
      <c r="F5" s="2" t="s">
        <v>141</v>
      </c>
    </row>
    <row r="6" spans="1:6" x14ac:dyDescent="0.35">
      <c r="B6" s="2" t="s">
        <v>2</v>
      </c>
      <c r="C6" s="2" t="s">
        <v>3</v>
      </c>
      <c r="D6" s="14">
        <v>7955000</v>
      </c>
      <c r="E6" s="16" t="s">
        <v>6</v>
      </c>
      <c r="F6" s="2" t="s">
        <v>141</v>
      </c>
    </row>
    <row r="7" spans="1:6" x14ac:dyDescent="0.35">
      <c r="B7" s="2" t="s">
        <v>2</v>
      </c>
      <c r="C7" s="2" t="s">
        <v>3</v>
      </c>
      <c r="D7" s="14">
        <v>24400000</v>
      </c>
      <c r="E7" s="16" t="s">
        <v>8</v>
      </c>
      <c r="F7" s="2" t="s">
        <v>141</v>
      </c>
    </row>
    <row r="8" spans="1:6" ht="28.8" x14ac:dyDescent="0.35">
      <c r="B8" s="2" t="s">
        <v>2</v>
      </c>
      <c r="C8" s="2" t="s">
        <v>3</v>
      </c>
      <c r="D8" s="14">
        <v>78090000</v>
      </c>
      <c r="E8" s="16" t="s">
        <v>10</v>
      </c>
      <c r="F8" s="2" t="s">
        <v>114</v>
      </c>
    </row>
    <row r="9" spans="1:6" x14ac:dyDescent="0.35">
      <c r="B9" s="2" t="s">
        <v>2</v>
      </c>
      <c r="C9" s="2" t="s">
        <v>3</v>
      </c>
      <c r="D9" s="14">
        <v>40631000</v>
      </c>
      <c r="E9" s="16" t="s">
        <v>12</v>
      </c>
      <c r="F9" s="2" t="s">
        <v>112</v>
      </c>
    </row>
    <row r="10" spans="1:6" ht="28.8" x14ac:dyDescent="0.35">
      <c r="B10" s="2" t="s">
        <v>13</v>
      </c>
      <c r="C10" s="2" t="s">
        <v>14</v>
      </c>
      <c r="D10" s="14">
        <v>51000000</v>
      </c>
      <c r="E10" s="16" t="s">
        <v>15</v>
      </c>
      <c r="F10" s="2" t="s">
        <v>143</v>
      </c>
    </row>
    <row r="11" spans="1:6" ht="43.2" x14ac:dyDescent="0.35">
      <c r="B11" s="2" t="s">
        <v>13</v>
      </c>
      <c r="C11" s="2" t="s">
        <v>14</v>
      </c>
      <c r="D11" s="14">
        <v>3804000</v>
      </c>
      <c r="E11" s="16" t="s">
        <v>17</v>
      </c>
      <c r="F11" s="2" t="s">
        <v>137</v>
      </c>
    </row>
    <row r="12" spans="1:6" x14ac:dyDescent="0.35">
      <c r="B12" s="2" t="s">
        <v>13</v>
      </c>
      <c r="C12" s="2" t="s">
        <v>19</v>
      </c>
      <c r="D12" s="14">
        <v>3000000</v>
      </c>
      <c r="E12" s="16" t="s">
        <v>20</v>
      </c>
      <c r="F12" s="2" t="s">
        <v>138</v>
      </c>
    </row>
    <row r="13" spans="1:6" x14ac:dyDescent="0.35">
      <c r="B13" s="2" t="s">
        <v>13</v>
      </c>
      <c r="C13" s="2" t="s">
        <v>19</v>
      </c>
      <c r="D13" s="14">
        <v>20000000</v>
      </c>
      <c r="E13" s="16" t="s">
        <v>22</v>
      </c>
      <c r="F13" s="2" t="s">
        <v>138</v>
      </c>
    </row>
    <row r="14" spans="1:6" x14ac:dyDescent="0.35">
      <c r="B14" s="2" t="s">
        <v>13</v>
      </c>
      <c r="C14" s="2" t="s">
        <v>19</v>
      </c>
      <c r="D14" s="14">
        <v>100000000</v>
      </c>
      <c r="E14" s="16" t="s">
        <v>24</v>
      </c>
      <c r="F14" s="2" t="s">
        <v>138</v>
      </c>
    </row>
    <row r="15" spans="1:6" x14ac:dyDescent="0.35">
      <c r="B15" s="2" t="s">
        <v>13</v>
      </c>
      <c r="D15" s="14">
        <v>20000000</v>
      </c>
      <c r="E15" s="16" t="s">
        <v>24</v>
      </c>
    </row>
    <row r="16" spans="1:6" x14ac:dyDescent="0.35">
      <c r="B16" s="2" t="s">
        <v>13</v>
      </c>
      <c r="C16" s="2" t="s">
        <v>19</v>
      </c>
      <c r="D16" s="14">
        <v>20000000</v>
      </c>
      <c r="E16" s="16" t="s">
        <v>26</v>
      </c>
      <c r="F16" s="1" t="s">
        <v>138</v>
      </c>
    </row>
    <row r="17" spans="2:6" x14ac:dyDescent="0.35">
      <c r="B17" s="2" t="s">
        <v>13</v>
      </c>
      <c r="C17" s="2" t="s">
        <v>19</v>
      </c>
      <c r="D17" s="14">
        <v>5000000</v>
      </c>
      <c r="E17" s="16" t="s">
        <v>505</v>
      </c>
      <c r="F17" s="1" t="s">
        <v>506</v>
      </c>
    </row>
    <row r="18" spans="2:6" x14ac:dyDescent="0.35">
      <c r="B18" s="2" t="s">
        <v>13</v>
      </c>
      <c r="D18" s="14">
        <v>70000000</v>
      </c>
      <c r="E18" s="16" t="s">
        <v>515</v>
      </c>
      <c r="F18" s="1"/>
    </row>
    <row r="19" spans="2:6" x14ac:dyDescent="0.35">
      <c r="B19" s="2" t="s">
        <v>13</v>
      </c>
      <c r="D19" s="14">
        <v>30000000</v>
      </c>
      <c r="E19" s="16" t="s">
        <v>516</v>
      </c>
      <c r="F19" s="1"/>
    </row>
    <row r="20" spans="2:6" x14ac:dyDescent="0.35">
      <c r="B20" s="2" t="s">
        <v>13</v>
      </c>
      <c r="C20" s="2" t="s">
        <v>19</v>
      </c>
      <c r="D20" s="14">
        <v>20000000</v>
      </c>
      <c r="E20" s="16" t="s">
        <v>28</v>
      </c>
      <c r="F20" s="2" t="s">
        <v>138</v>
      </c>
    </row>
    <row r="21" spans="2:6" x14ac:dyDescent="0.35">
      <c r="B21" s="2" t="s">
        <v>13</v>
      </c>
      <c r="C21" s="2" t="s">
        <v>30</v>
      </c>
      <c r="D21" s="14">
        <v>10000000</v>
      </c>
      <c r="E21" s="16" t="s">
        <v>31</v>
      </c>
      <c r="F21" s="2" t="s">
        <v>134</v>
      </c>
    </row>
    <row r="22" spans="2:6" x14ac:dyDescent="0.35">
      <c r="B22" s="2" t="s">
        <v>13</v>
      </c>
      <c r="C22" s="2" t="s">
        <v>30</v>
      </c>
      <c r="D22" s="14">
        <v>11300000</v>
      </c>
      <c r="E22" s="16" t="s">
        <v>31</v>
      </c>
      <c r="F22" s="2" t="s">
        <v>500</v>
      </c>
    </row>
    <row r="23" spans="2:6" ht="28.8" x14ac:dyDescent="0.35">
      <c r="B23" s="2" t="s">
        <v>13</v>
      </c>
      <c r="C23" s="2" t="s">
        <v>30</v>
      </c>
      <c r="D23" s="14">
        <v>40000000</v>
      </c>
      <c r="E23" s="16" t="s">
        <v>33</v>
      </c>
      <c r="F23" s="2" t="s">
        <v>132</v>
      </c>
    </row>
    <row r="24" spans="2:6" x14ac:dyDescent="0.35">
      <c r="B24" s="2" t="s">
        <v>13</v>
      </c>
      <c r="C24" s="2" t="s">
        <v>19</v>
      </c>
      <c r="D24" s="14">
        <v>3000000</v>
      </c>
      <c r="E24" s="16" t="s">
        <v>35</v>
      </c>
      <c r="F24" s="2" t="s">
        <v>131</v>
      </c>
    </row>
    <row r="25" spans="2:6" ht="43.2" x14ac:dyDescent="0.35">
      <c r="B25" s="2" t="s">
        <v>13</v>
      </c>
      <c r="C25" s="2" t="s">
        <v>19</v>
      </c>
      <c r="D25" s="14">
        <v>3000000</v>
      </c>
      <c r="E25" s="16" t="s">
        <v>39</v>
      </c>
      <c r="F25" s="2" t="s">
        <v>109</v>
      </c>
    </row>
    <row r="26" spans="2:6" ht="72" x14ac:dyDescent="0.35">
      <c r="B26" s="2" t="s">
        <v>13</v>
      </c>
      <c r="C26" s="2" t="s">
        <v>14</v>
      </c>
      <c r="D26" s="14">
        <v>4425000</v>
      </c>
      <c r="E26" s="16" t="s">
        <v>41</v>
      </c>
      <c r="F26" s="2" t="s">
        <v>108</v>
      </c>
    </row>
    <row r="27" spans="2:6" ht="28.8" x14ac:dyDescent="0.35">
      <c r="B27" s="2" t="s">
        <v>13</v>
      </c>
      <c r="C27" s="2" t="s">
        <v>14</v>
      </c>
      <c r="D27" s="14">
        <v>5000000</v>
      </c>
      <c r="E27" s="16" t="s">
        <v>43</v>
      </c>
      <c r="F27" s="2" t="s">
        <v>108</v>
      </c>
    </row>
    <row r="28" spans="2:6" ht="28.8" x14ac:dyDescent="0.35">
      <c r="B28" s="2" t="s">
        <v>13</v>
      </c>
      <c r="C28" s="2" t="s">
        <v>30</v>
      </c>
      <c r="D28" s="14">
        <v>8862000</v>
      </c>
      <c r="E28" s="16" t="s">
        <v>468</v>
      </c>
      <c r="F28" s="2" t="s">
        <v>467</v>
      </c>
    </row>
    <row r="29" spans="2:6" ht="43.2" x14ac:dyDescent="0.35">
      <c r="B29" s="2" t="s">
        <v>13</v>
      </c>
      <c r="C29" s="2" t="s">
        <v>30</v>
      </c>
      <c r="D29" s="14">
        <v>1100000</v>
      </c>
      <c r="E29" s="16" t="s">
        <v>507</v>
      </c>
      <c r="F29" s="2" t="s">
        <v>500</v>
      </c>
    </row>
    <row r="30" spans="2:6" x14ac:dyDescent="0.35">
      <c r="B30" s="2" t="s">
        <v>13</v>
      </c>
      <c r="C30" s="21" t="s">
        <v>30</v>
      </c>
      <c r="D30" s="14">
        <v>5084000</v>
      </c>
      <c r="E30" s="19" t="s">
        <v>469</v>
      </c>
      <c r="F30" s="2" t="s">
        <v>467</v>
      </c>
    </row>
    <row r="31" spans="2:6" x14ac:dyDescent="0.35">
      <c r="B31" s="2" t="s">
        <v>13</v>
      </c>
      <c r="C31" s="21" t="s">
        <v>512</v>
      </c>
      <c r="D31" s="14">
        <v>25000000</v>
      </c>
      <c r="E31" s="19" t="s">
        <v>513</v>
      </c>
      <c r="F31" s="2" t="s">
        <v>514</v>
      </c>
    </row>
    <row r="32" spans="2:6" x14ac:dyDescent="0.35">
      <c r="B32" s="2" t="s">
        <v>13</v>
      </c>
      <c r="C32" s="21"/>
      <c r="D32" s="14">
        <v>15000000</v>
      </c>
      <c r="E32" s="19" t="s">
        <v>517</v>
      </c>
    </row>
    <row r="33" spans="2:6" ht="28.8" x14ac:dyDescent="0.35">
      <c r="B33" s="2" t="s">
        <v>45</v>
      </c>
      <c r="C33" s="2" t="s">
        <v>19</v>
      </c>
      <c r="D33" s="14">
        <v>564000</v>
      </c>
      <c r="E33" s="16" t="s">
        <v>46</v>
      </c>
      <c r="F33" s="2" t="s">
        <v>116</v>
      </c>
    </row>
    <row r="34" spans="2:6" ht="28.8" x14ac:dyDescent="0.35">
      <c r="B34" s="2" t="s">
        <v>45</v>
      </c>
      <c r="C34" s="2" t="s">
        <v>48</v>
      </c>
      <c r="D34" s="14">
        <v>17216000</v>
      </c>
      <c r="E34" s="16" t="s">
        <v>46</v>
      </c>
      <c r="F34" s="2" t="s">
        <v>117</v>
      </c>
    </row>
    <row r="35" spans="2:6" ht="28.8" x14ac:dyDescent="0.35">
      <c r="B35" s="2" t="s">
        <v>45</v>
      </c>
      <c r="C35" s="2" t="s">
        <v>49</v>
      </c>
      <c r="D35" s="14">
        <v>1134000</v>
      </c>
      <c r="E35" s="16" t="s">
        <v>46</v>
      </c>
      <c r="F35" s="2" t="s">
        <v>118</v>
      </c>
    </row>
    <row r="36" spans="2:6" x14ac:dyDescent="0.35">
      <c r="B36" s="2" t="s">
        <v>45</v>
      </c>
      <c r="C36" s="2" t="s">
        <v>51</v>
      </c>
      <c r="D36" s="14">
        <v>57392000</v>
      </c>
      <c r="E36" s="16" t="s">
        <v>52</v>
      </c>
      <c r="F36" s="2" t="s">
        <v>119</v>
      </c>
    </row>
    <row r="37" spans="2:6" ht="28.8" x14ac:dyDescent="0.35">
      <c r="B37" s="2" t="s">
        <v>45</v>
      </c>
      <c r="C37" s="2" t="s">
        <v>54</v>
      </c>
      <c r="D37" s="14">
        <v>1126000</v>
      </c>
      <c r="E37" s="16" t="s">
        <v>46</v>
      </c>
      <c r="F37" s="2" t="s">
        <v>120</v>
      </c>
    </row>
    <row r="38" spans="2:6" ht="28.8" x14ac:dyDescent="0.35">
      <c r="B38" s="2" t="s">
        <v>45</v>
      </c>
      <c r="C38" s="2" t="s">
        <v>56</v>
      </c>
      <c r="D38" s="14">
        <v>1828000</v>
      </c>
      <c r="E38" s="16" t="s">
        <v>46</v>
      </c>
      <c r="F38" s="2" t="s">
        <v>121</v>
      </c>
    </row>
    <row r="39" spans="2:6" ht="28.8" x14ac:dyDescent="0.35">
      <c r="B39" s="2" t="s">
        <v>45</v>
      </c>
      <c r="C39" s="2" t="s">
        <v>57</v>
      </c>
      <c r="D39" s="14">
        <v>8172000</v>
      </c>
      <c r="E39" s="16" t="s">
        <v>46</v>
      </c>
      <c r="F39" s="2" t="s">
        <v>123</v>
      </c>
    </row>
    <row r="40" spans="2:6" ht="28.8" x14ac:dyDescent="0.35">
      <c r="B40" s="2" t="s">
        <v>45</v>
      </c>
      <c r="C40" s="2" t="s">
        <v>58</v>
      </c>
      <c r="D40" s="14">
        <v>883000</v>
      </c>
      <c r="E40" s="16" t="s">
        <v>46</v>
      </c>
      <c r="F40" s="2" t="s">
        <v>124</v>
      </c>
    </row>
    <row r="41" spans="2:6" ht="28.8" x14ac:dyDescent="0.35">
      <c r="B41" s="2" t="s">
        <v>45</v>
      </c>
      <c r="C41" s="2" t="s">
        <v>60</v>
      </c>
      <c r="D41" s="14">
        <v>1180000</v>
      </c>
      <c r="E41" s="16" t="s">
        <v>46</v>
      </c>
      <c r="F41" s="2" t="s">
        <v>125</v>
      </c>
    </row>
    <row r="42" spans="2:6" ht="43.2" x14ac:dyDescent="0.35">
      <c r="B42" s="2" t="s">
        <v>45</v>
      </c>
      <c r="C42" s="2" t="s">
        <v>48</v>
      </c>
      <c r="D42" s="14">
        <v>3000000</v>
      </c>
      <c r="E42" s="16" t="s">
        <v>62</v>
      </c>
      <c r="F42" s="2" t="s">
        <v>133</v>
      </c>
    </row>
    <row r="43" spans="2:6" ht="28.8" x14ac:dyDescent="0.35">
      <c r="B43" s="2" t="s">
        <v>45</v>
      </c>
      <c r="C43" s="2" t="s">
        <v>64</v>
      </c>
      <c r="D43" s="14">
        <v>175000</v>
      </c>
      <c r="E43" s="16" t="s">
        <v>65</v>
      </c>
      <c r="F43" s="2" t="s">
        <v>128</v>
      </c>
    </row>
    <row r="44" spans="2:6" x14ac:dyDescent="0.35">
      <c r="B44" s="2" t="s">
        <v>45</v>
      </c>
      <c r="C44" s="2" t="s">
        <v>30</v>
      </c>
      <c r="D44" s="14">
        <v>26989000</v>
      </c>
      <c r="E44" s="2" t="s">
        <v>46</v>
      </c>
      <c r="F44" s="2" t="s">
        <v>122</v>
      </c>
    </row>
    <row r="45" spans="2:6" x14ac:dyDescent="0.35">
      <c r="B45" s="2" t="s">
        <v>45</v>
      </c>
      <c r="C45" s="2" t="s">
        <v>30</v>
      </c>
      <c r="D45" s="14">
        <v>10632000</v>
      </c>
      <c r="E45" s="2" t="s">
        <v>472</v>
      </c>
      <c r="F45" s="2" t="s">
        <v>122</v>
      </c>
    </row>
    <row r="46" spans="2:6" x14ac:dyDescent="0.35">
      <c r="B46" s="2" t="s">
        <v>1</v>
      </c>
      <c r="C46" s="2" t="s">
        <v>19</v>
      </c>
      <c r="D46" s="14">
        <v>297000000</v>
      </c>
      <c r="E46" s="16" t="s">
        <v>67</v>
      </c>
      <c r="F46" s="2" t="s">
        <v>145</v>
      </c>
    </row>
    <row r="47" spans="2:6" x14ac:dyDescent="0.35">
      <c r="B47" s="2" t="s">
        <v>1</v>
      </c>
      <c r="C47" s="2" t="s">
        <v>51</v>
      </c>
      <c r="D47" s="14">
        <v>62150000</v>
      </c>
      <c r="E47" s="16" t="s">
        <v>69</v>
      </c>
      <c r="F47" s="2" t="s">
        <v>127</v>
      </c>
    </row>
    <row r="48" spans="2:6" x14ac:dyDescent="0.35">
      <c r="B48" s="2" t="s">
        <v>1</v>
      </c>
      <c r="C48" s="2" t="s">
        <v>19</v>
      </c>
      <c r="D48" s="14">
        <v>125900000</v>
      </c>
      <c r="E48" s="16" t="s">
        <v>71</v>
      </c>
      <c r="F48" s="2" t="s">
        <v>126</v>
      </c>
    </row>
    <row r="49" spans="2:6" ht="28.8" x14ac:dyDescent="0.35">
      <c r="B49" s="2" t="s">
        <v>1</v>
      </c>
      <c r="C49" s="2" t="s">
        <v>51</v>
      </c>
      <c r="D49" s="14">
        <v>4762500</v>
      </c>
      <c r="E49" s="16" t="s">
        <v>489</v>
      </c>
      <c r="F49" s="2" t="s">
        <v>490</v>
      </c>
    </row>
    <row r="50" spans="2:6" ht="57.6" x14ac:dyDescent="0.35">
      <c r="B50" s="2" t="s">
        <v>32</v>
      </c>
      <c r="C50" s="2" t="s">
        <v>72</v>
      </c>
      <c r="D50" s="14">
        <v>2300000</v>
      </c>
      <c r="E50" s="16" t="s">
        <v>73</v>
      </c>
      <c r="F50" s="2" t="s">
        <v>142</v>
      </c>
    </row>
    <row r="51" spans="2:6" x14ac:dyDescent="0.35">
      <c r="B51" s="2" t="s">
        <v>32</v>
      </c>
      <c r="C51" s="2" t="s">
        <v>74</v>
      </c>
      <c r="D51" s="14">
        <v>500000</v>
      </c>
      <c r="E51" s="16" t="s">
        <v>75</v>
      </c>
      <c r="F51" s="2" t="s">
        <v>140</v>
      </c>
    </row>
    <row r="52" spans="2:6" ht="43.2" x14ac:dyDescent="0.35">
      <c r="B52" s="2" t="s">
        <v>32</v>
      </c>
      <c r="C52" s="2" t="s">
        <v>74</v>
      </c>
      <c r="D52" s="14">
        <v>11320000</v>
      </c>
      <c r="E52" s="16" t="s">
        <v>76</v>
      </c>
      <c r="F52" s="2" t="s">
        <v>140</v>
      </c>
    </row>
    <row r="53" spans="2:6" ht="43.2" x14ac:dyDescent="0.35">
      <c r="B53" s="2" t="s">
        <v>32</v>
      </c>
      <c r="C53" s="2" t="s">
        <v>486</v>
      </c>
      <c r="D53" s="14">
        <v>1500000</v>
      </c>
      <c r="E53" s="16" t="s">
        <v>487</v>
      </c>
      <c r="F53" s="2" t="s">
        <v>488</v>
      </c>
    </row>
    <row r="54" spans="2:6" x14ac:dyDescent="0.35">
      <c r="B54" s="2" t="s">
        <v>32</v>
      </c>
      <c r="C54" s="2" t="s">
        <v>60</v>
      </c>
      <c r="D54" s="14">
        <v>652000</v>
      </c>
      <c r="E54" s="16" t="s">
        <v>77</v>
      </c>
      <c r="F54" s="2" t="s">
        <v>110</v>
      </c>
    </row>
    <row r="55" spans="2:6" x14ac:dyDescent="0.35">
      <c r="B55" s="2" t="s">
        <v>32</v>
      </c>
      <c r="C55" s="2" t="s">
        <v>60</v>
      </c>
      <c r="D55" s="14">
        <v>500000</v>
      </c>
      <c r="E55" s="16" t="s">
        <v>509</v>
      </c>
      <c r="F55" s="2" t="s">
        <v>510</v>
      </c>
    </row>
    <row r="56" spans="2:6" ht="43.2" x14ac:dyDescent="0.35">
      <c r="B56" s="2" t="s">
        <v>32</v>
      </c>
      <c r="C56" s="2" t="s">
        <v>74</v>
      </c>
      <c r="D56" s="14">
        <v>976000</v>
      </c>
      <c r="E56" s="16" t="s">
        <v>482</v>
      </c>
      <c r="F56" s="2" t="s">
        <v>483</v>
      </c>
    </row>
    <row r="57" spans="2:6" ht="57.6" x14ac:dyDescent="0.35">
      <c r="B57" s="2" t="s">
        <v>32</v>
      </c>
      <c r="C57" s="2" t="s">
        <v>78</v>
      </c>
      <c r="D57" s="14">
        <v>39775000</v>
      </c>
      <c r="E57" s="16" t="s">
        <v>79</v>
      </c>
      <c r="F57" s="2" t="s">
        <v>135</v>
      </c>
    </row>
    <row r="58" spans="2:6" x14ac:dyDescent="0.35">
      <c r="B58" s="2" t="s">
        <v>32</v>
      </c>
      <c r="C58" s="2" t="s">
        <v>64</v>
      </c>
      <c r="D58" s="14">
        <v>401000</v>
      </c>
      <c r="E58" s="16" t="s">
        <v>80</v>
      </c>
      <c r="F58" s="2" t="s">
        <v>111</v>
      </c>
    </row>
    <row r="59" spans="2:6" ht="28.8" x14ac:dyDescent="0.35">
      <c r="B59" s="2" t="s">
        <v>32</v>
      </c>
      <c r="C59" s="2" t="s">
        <v>81</v>
      </c>
      <c r="D59" s="14">
        <v>312000</v>
      </c>
      <c r="E59" s="16" t="s">
        <v>82</v>
      </c>
      <c r="F59" s="2" t="s">
        <v>107</v>
      </c>
    </row>
    <row r="60" spans="2:6" ht="28.8" x14ac:dyDescent="0.35">
      <c r="B60" s="2" t="s">
        <v>32</v>
      </c>
      <c r="C60" s="2" t="s">
        <v>37</v>
      </c>
      <c r="D60" s="14">
        <v>2811926</v>
      </c>
      <c r="E60" s="19" t="s">
        <v>38</v>
      </c>
      <c r="F60" s="2" t="s">
        <v>115</v>
      </c>
    </row>
    <row r="61" spans="2:6" ht="28.8" x14ac:dyDescent="0.35">
      <c r="B61" s="2" t="s">
        <v>32</v>
      </c>
      <c r="C61" s="2" t="s">
        <v>37</v>
      </c>
      <c r="D61" s="14">
        <v>209713</v>
      </c>
      <c r="E61" s="19" t="s">
        <v>38</v>
      </c>
      <c r="F61" s="2" t="s">
        <v>113</v>
      </c>
    </row>
    <row r="62" spans="2:6" x14ac:dyDescent="0.35">
      <c r="B62" s="2" t="s">
        <v>32</v>
      </c>
      <c r="C62" s="2" t="s">
        <v>78</v>
      </c>
      <c r="D62" s="14">
        <v>5000000</v>
      </c>
      <c r="E62" s="19" t="s">
        <v>477</v>
      </c>
      <c r="F62" s="2" t="s">
        <v>479</v>
      </c>
    </row>
    <row r="63" spans="2:6" ht="28.8" x14ac:dyDescent="0.35">
      <c r="B63" s="2" t="s">
        <v>32</v>
      </c>
      <c r="C63" s="2" t="s">
        <v>476</v>
      </c>
      <c r="D63" s="14">
        <v>19000000</v>
      </c>
      <c r="E63" s="19" t="s">
        <v>478</v>
      </c>
      <c r="F63" s="2" t="s">
        <v>479</v>
      </c>
    </row>
    <row r="64" spans="2:6" ht="28.8" x14ac:dyDescent="0.35">
      <c r="B64" s="2" t="s">
        <v>32</v>
      </c>
      <c r="C64" s="2" t="s">
        <v>51</v>
      </c>
      <c r="D64" s="14">
        <v>3000000</v>
      </c>
      <c r="E64" s="19" t="s">
        <v>484</v>
      </c>
      <c r="F64" s="2" t="s">
        <v>485</v>
      </c>
    </row>
    <row r="65" spans="2:6" ht="57.6" x14ac:dyDescent="0.35">
      <c r="B65" s="2" t="s">
        <v>32</v>
      </c>
      <c r="C65" s="2" t="s">
        <v>57</v>
      </c>
      <c r="D65" s="14">
        <v>260000</v>
      </c>
      <c r="E65" s="19" t="s">
        <v>497</v>
      </c>
      <c r="F65" s="2" t="s">
        <v>498</v>
      </c>
    </row>
    <row r="66" spans="2:6" ht="43.2" x14ac:dyDescent="0.35">
      <c r="B66" s="2" t="s">
        <v>32</v>
      </c>
      <c r="C66" s="2" t="s">
        <v>30</v>
      </c>
      <c r="D66" s="14">
        <v>1500000</v>
      </c>
      <c r="E66" s="19" t="s">
        <v>499</v>
      </c>
      <c r="F66" s="2" t="s">
        <v>500</v>
      </c>
    </row>
    <row r="67" spans="2:6" ht="43.2" x14ac:dyDescent="0.35">
      <c r="B67" s="2" t="s">
        <v>32</v>
      </c>
      <c r="C67" s="2" t="s">
        <v>19</v>
      </c>
      <c r="D67" s="14">
        <v>250000</v>
      </c>
      <c r="E67" s="19" t="s">
        <v>501</v>
      </c>
      <c r="F67" s="2" t="s">
        <v>504</v>
      </c>
    </row>
    <row r="68" spans="2:6" x14ac:dyDescent="0.35">
      <c r="B68" s="2" t="s">
        <v>32</v>
      </c>
      <c r="C68" s="2" t="s">
        <v>476</v>
      </c>
      <c r="D68" s="14">
        <v>360000</v>
      </c>
      <c r="E68" s="19" t="s">
        <v>502</v>
      </c>
      <c r="F68" s="2" t="s">
        <v>503</v>
      </c>
    </row>
    <row r="69" spans="2:6" ht="28.8" x14ac:dyDescent="0.35">
      <c r="B69" s="2" t="s">
        <v>34</v>
      </c>
      <c r="C69" s="2" t="s">
        <v>83</v>
      </c>
      <c r="D69" s="14">
        <v>25000000</v>
      </c>
      <c r="E69" s="16" t="s">
        <v>84</v>
      </c>
      <c r="F69" s="2" t="s">
        <v>146</v>
      </c>
    </row>
    <row r="70" spans="2:6" x14ac:dyDescent="0.35">
      <c r="B70" s="2" t="s">
        <v>34</v>
      </c>
      <c r="C70" s="2" t="s">
        <v>83</v>
      </c>
      <c r="D70" s="14">
        <v>18482000</v>
      </c>
      <c r="E70" s="16" t="s">
        <v>85</v>
      </c>
      <c r="F70" s="2" t="s">
        <v>136</v>
      </c>
    </row>
    <row r="71" spans="2:6" x14ac:dyDescent="0.35">
      <c r="B71" s="2" t="s">
        <v>34</v>
      </c>
      <c r="C71" s="2" t="s">
        <v>51</v>
      </c>
      <c r="D71" s="14">
        <v>10000000</v>
      </c>
      <c r="E71" s="16" t="s">
        <v>86</v>
      </c>
      <c r="F71" s="2" t="s">
        <v>139</v>
      </c>
    </row>
    <row r="72" spans="2:6" ht="28.8" x14ac:dyDescent="0.35">
      <c r="B72" s="2" t="s">
        <v>34</v>
      </c>
      <c r="C72" s="2" t="s">
        <v>51</v>
      </c>
      <c r="D72" s="14">
        <v>62777000</v>
      </c>
      <c r="E72" s="16" t="s">
        <v>87</v>
      </c>
      <c r="F72" s="2" t="s">
        <v>130</v>
      </c>
    </row>
    <row r="73" spans="2:6" x14ac:dyDescent="0.35">
      <c r="B73" s="2" t="s">
        <v>34</v>
      </c>
      <c r="C73" s="2" t="s">
        <v>30</v>
      </c>
      <c r="D73" s="14">
        <v>13200000</v>
      </c>
      <c r="E73" s="16" t="s">
        <v>480</v>
      </c>
      <c r="F73" s="2" t="s">
        <v>481</v>
      </c>
    </row>
    <row r="74" spans="2:6" ht="43.2" x14ac:dyDescent="0.35">
      <c r="B74" s="2" t="s">
        <v>34</v>
      </c>
      <c r="C74" s="2" t="s">
        <v>51</v>
      </c>
      <c r="D74" s="14">
        <v>10211000</v>
      </c>
      <c r="E74" s="16" t="s">
        <v>88</v>
      </c>
      <c r="F74" s="2" t="s">
        <v>129</v>
      </c>
    </row>
    <row r="75" spans="2:6" x14ac:dyDescent="0.35">
      <c r="B75" s="2" t="s">
        <v>34</v>
      </c>
      <c r="C75" s="2" t="s">
        <v>83</v>
      </c>
      <c r="D75" s="14">
        <v>250000</v>
      </c>
      <c r="E75" s="16" t="s">
        <v>89</v>
      </c>
      <c r="F75" s="2" t="s">
        <v>136</v>
      </c>
    </row>
    <row r="76" spans="2:6" ht="28.8" x14ac:dyDescent="0.35">
      <c r="B76" s="2" t="s">
        <v>34</v>
      </c>
      <c r="C76" s="2" t="s">
        <v>83</v>
      </c>
      <c r="D76" s="14">
        <v>372000</v>
      </c>
      <c r="E76" s="16" t="s">
        <v>90</v>
      </c>
      <c r="F76" s="2" t="s">
        <v>136</v>
      </c>
    </row>
    <row r="77" spans="2:6" ht="28.8" x14ac:dyDescent="0.35">
      <c r="B77" s="2" t="s">
        <v>34</v>
      </c>
      <c r="C77" s="2" t="s">
        <v>83</v>
      </c>
      <c r="D77" s="14">
        <v>4860000</v>
      </c>
      <c r="E77" s="16" t="s">
        <v>91</v>
      </c>
      <c r="F77" s="2" t="s">
        <v>136</v>
      </c>
    </row>
    <row r="78" spans="2:6" ht="28.8" x14ac:dyDescent="0.35">
      <c r="B78" s="2" t="s">
        <v>34</v>
      </c>
      <c r="C78" s="2" t="s">
        <v>51</v>
      </c>
      <c r="D78" s="14">
        <v>35000000</v>
      </c>
      <c r="E78" s="16" t="s">
        <v>92</v>
      </c>
      <c r="F78" s="2" t="s">
        <v>139</v>
      </c>
    </row>
    <row r="79" spans="2:6" ht="28.8" x14ac:dyDescent="0.35">
      <c r="B79" s="2" t="s">
        <v>34</v>
      </c>
      <c r="C79" s="2" t="s">
        <v>30</v>
      </c>
      <c r="D79" s="14">
        <v>15271000</v>
      </c>
      <c r="E79" s="16" t="s">
        <v>93</v>
      </c>
      <c r="F79" s="2" t="s">
        <v>144</v>
      </c>
    </row>
    <row r="80" spans="2:6" ht="86.4" x14ac:dyDescent="0.35">
      <c r="B80" s="2" t="s">
        <v>34</v>
      </c>
      <c r="C80" s="2" t="s">
        <v>83</v>
      </c>
      <c r="D80" s="14">
        <v>21875000</v>
      </c>
      <c r="E80" s="16" t="s">
        <v>491</v>
      </c>
      <c r="F80" s="2" t="s">
        <v>492</v>
      </c>
    </row>
    <row r="81" spans="2:6" ht="28.8" x14ac:dyDescent="0.35">
      <c r="B81" s="2" t="s">
        <v>34</v>
      </c>
      <c r="C81" s="2" t="s">
        <v>30</v>
      </c>
      <c r="D81" s="14">
        <v>19500000</v>
      </c>
      <c r="E81" s="16" t="s">
        <v>493</v>
      </c>
      <c r="F81" s="2" t="s">
        <v>494</v>
      </c>
    </row>
    <row r="82" spans="2:6" ht="28.8" x14ac:dyDescent="0.35">
      <c r="B82" s="2" t="s">
        <v>34</v>
      </c>
      <c r="C82" s="2" t="s">
        <v>51</v>
      </c>
      <c r="D82" s="14">
        <v>35600000</v>
      </c>
      <c r="E82" s="16" t="s">
        <v>495</v>
      </c>
      <c r="F82" s="2" t="s">
        <v>496</v>
      </c>
    </row>
    <row r="83" spans="2:6" x14ac:dyDescent="0.35">
      <c r="B83" s="2" t="s">
        <v>470</v>
      </c>
      <c r="C83" s="2" t="s">
        <v>30</v>
      </c>
      <c r="D83" s="14">
        <v>185522000</v>
      </c>
      <c r="E83" s="2" t="s">
        <v>471</v>
      </c>
      <c r="F83" s="2" t="s">
        <v>122</v>
      </c>
    </row>
    <row r="84" spans="2:6" ht="28.8" x14ac:dyDescent="0.35">
      <c r="B84" s="2" t="s">
        <v>470</v>
      </c>
      <c r="C84" s="2" t="s">
        <v>30</v>
      </c>
      <c r="D84" s="14">
        <v>233071000</v>
      </c>
      <c r="E84" s="16" t="s">
        <v>466</v>
      </c>
      <c r="F84" s="2" t="s">
        <v>467</v>
      </c>
    </row>
    <row r="87" spans="2:6" x14ac:dyDescent="0.35">
      <c r="D87" s="13">
        <f>SUM(D5:D84)</f>
        <v>2056373139</v>
      </c>
    </row>
  </sheetData>
  <hyperlinks>
    <hyperlink ref="F16" r:id="rId1" xr:uid="{0445FE20-354B-4378-AD12-45171871F5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0455B-506A-41A7-A9EE-4956643A9FA8}">
  <dimension ref="A1:G288"/>
  <sheetViews>
    <sheetView workbookViewId="0">
      <selection activeCell="A5" sqref="A5"/>
    </sheetView>
  </sheetViews>
  <sheetFormatPr defaultRowHeight="14.4" x14ac:dyDescent="0.35"/>
  <cols>
    <col min="1" max="1" width="8.88671875" style="2"/>
    <col min="2" max="2" width="19.21875" style="2" customWidth="1"/>
    <col min="3" max="3" width="11.88671875" style="2" bestFit="1" customWidth="1"/>
    <col min="4" max="5" width="8.88671875" style="2"/>
    <col min="6" max="6" width="17.21875" style="2" customWidth="1"/>
    <col min="7" max="7" width="11.88671875" style="2" bestFit="1" customWidth="1"/>
    <col min="8" max="16384" width="8.88671875" style="2"/>
  </cols>
  <sheetData>
    <row r="1" spans="1:7" x14ac:dyDescent="0.35">
      <c r="A1" s="12" t="s">
        <v>465</v>
      </c>
    </row>
    <row r="2" spans="1:7" ht="15" x14ac:dyDescent="0.35">
      <c r="A2" s="20" t="s">
        <v>149</v>
      </c>
    </row>
    <row r="3" spans="1:7" ht="15" x14ac:dyDescent="0.35">
      <c r="A3" s="20" t="s">
        <v>148</v>
      </c>
    </row>
    <row r="4" spans="1:7" x14ac:dyDescent="0.35">
      <c r="A4" s="2" t="s">
        <v>106</v>
      </c>
    </row>
    <row r="7" spans="1:7" x14ac:dyDescent="0.35">
      <c r="B7" s="12" t="s">
        <v>5</v>
      </c>
      <c r="C7" s="15">
        <f>SUM(C9:C43)</f>
        <v>232728000</v>
      </c>
      <c r="F7" s="12" t="s">
        <v>7</v>
      </c>
      <c r="G7" s="15">
        <f>SUM(G9:G288)</f>
        <v>188210730</v>
      </c>
    </row>
    <row r="8" spans="1:7" x14ac:dyDescent="0.35">
      <c r="C8" s="14"/>
    </row>
    <row r="9" spans="1:7" x14ac:dyDescent="0.35">
      <c r="B9" s="2" t="s">
        <v>150</v>
      </c>
      <c r="C9" s="14">
        <v>36637500</v>
      </c>
      <c r="F9" s="2" t="s">
        <v>185</v>
      </c>
      <c r="G9" s="14">
        <v>9990000</v>
      </c>
    </row>
    <row r="10" spans="1:7" x14ac:dyDescent="0.35">
      <c r="B10" s="2" t="s">
        <v>151</v>
      </c>
      <c r="C10" s="14">
        <v>21442500</v>
      </c>
      <c r="F10" s="2" t="s">
        <v>186</v>
      </c>
      <c r="G10" s="14">
        <v>9513000</v>
      </c>
    </row>
    <row r="11" spans="1:7" x14ac:dyDescent="0.35">
      <c r="B11" s="2" t="s">
        <v>152</v>
      </c>
      <c r="C11" s="14">
        <v>20257500</v>
      </c>
      <c r="F11" s="2" t="s">
        <v>187</v>
      </c>
      <c r="G11" s="14">
        <v>8338500</v>
      </c>
    </row>
    <row r="12" spans="1:7" x14ac:dyDescent="0.35">
      <c r="B12" s="2" t="s">
        <v>153</v>
      </c>
      <c r="C12" s="14">
        <v>19196250</v>
      </c>
      <c r="F12" s="2" t="s">
        <v>188</v>
      </c>
      <c r="G12" s="14">
        <v>6538500</v>
      </c>
    </row>
    <row r="13" spans="1:7" x14ac:dyDescent="0.35">
      <c r="B13" s="2" t="s">
        <v>154</v>
      </c>
      <c r="C13" s="14">
        <v>16897500</v>
      </c>
      <c r="F13" s="2" t="s">
        <v>189</v>
      </c>
      <c r="G13" s="14">
        <v>5841000</v>
      </c>
    </row>
    <row r="14" spans="1:7" x14ac:dyDescent="0.35">
      <c r="B14" s="2" t="s">
        <v>155</v>
      </c>
      <c r="C14" s="14">
        <v>15135000</v>
      </c>
      <c r="F14" s="2" t="s">
        <v>190</v>
      </c>
      <c r="G14" s="14">
        <v>5031000</v>
      </c>
    </row>
    <row r="15" spans="1:7" x14ac:dyDescent="0.35">
      <c r="B15" s="2" t="s">
        <v>156</v>
      </c>
      <c r="C15" s="14">
        <v>9690000</v>
      </c>
      <c r="F15" s="2" t="s">
        <v>191</v>
      </c>
      <c r="G15" s="14">
        <v>4711500</v>
      </c>
    </row>
    <row r="16" spans="1:7" x14ac:dyDescent="0.35">
      <c r="B16" s="2" t="s">
        <v>157</v>
      </c>
      <c r="C16" s="14">
        <v>8171250</v>
      </c>
      <c r="F16" s="2" t="s">
        <v>192</v>
      </c>
      <c r="G16" s="14">
        <v>4402800</v>
      </c>
    </row>
    <row r="17" spans="2:7" x14ac:dyDescent="0.35">
      <c r="B17" s="2" t="s">
        <v>158</v>
      </c>
      <c r="C17" s="14">
        <v>7405500</v>
      </c>
      <c r="F17" s="2" t="s">
        <v>193</v>
      </c>
      <c r="G17" s="14">
        <v>4352400</v>
      </c>
    </row>
    <row r="18" spans="2:7" x14ac:dyDescent="0.35">
      <c r="B18" s="2" t="s">
        <v>159</v>
      </c>
      <c r="C18" s="14">
        <v>7101000</v>
      </c>
      <c r="F18" s="2" t="s">
        <v>194</v>
      </c>
      <c r="G18" s="14">
        <v>4249800</v>
      </c>
    </row>
    <row r="19" spans="2:7" x14ac:dyDescent="0.35">
      <c r="B19" s="2" t="s">
        <v>160</v>
      </c>
      <c r="C19" s="14">
        <v>6361500</v>
      </c>
      <c r="F19" s="2" t="s">
        <v>195</v>
      </c>
      <c r="G19" s="14">
        <v>4054950</v>
      </c>
    </row>
    <row r="20" spans="2:7" x14ac:dyDescent="0.35">
      <c r="B20" s="2" t="s">
        <v>161</v>
      </c>
      <c r="C20" s="14">
        <v>5961000</v>
      </c>
      <c r="F20" s="2" t="s">
        <v>196</v>
      </c>
      <c r="G20" s="14">
        <v>4002300</v>
      </c>
    </row>
    <row r="21" spans="2:7" x14ac:dyDescent="0.35">
      <c r="B21" s="2" t="s">
        <v>162</v>
      </c>
      <c r="C21" s="14">
        <v>5881500</v>
      </c>
      <c r="F21" s="2" t="s">
        <v>197</v>
      </c>
      <c r="G21" s="14">
        <v>3765150</v>
      </c>
    </row>
    <row r="22" spans="2:7" x14ac:dyDescent="0.35">
      <c r="B22" s="2" t="s">
        <v>163</v>
      </c>
      <c r="C22" s="14">
        <v>5700750</v>
      </c>
      <c r="F22" s="2" t="s">
        <v>198</v>
      </c>
      <c r="G22" s="14">
        <v>3677400</v>
      </c>
    </row>
    <row r="23" spans="2:7" x14ac:dyDescent="0.35">
      <c r="B23" s="2" t="s">
        <v>164</v>
      </c>
      <c r="C23" s="14">
        <v>5562000</v>
      </c>
      <c r="F23" s="2" t="s">
        <v>199</v>
      </c>
      <c r="G23" s="14">
        <v>3388050</v>
      </c>
    </row>
    <row r="24" spans="2:7" x14ac:dyDescent="0.35">
      <c r="B24" s="2" t="s">
        <v>165</v>
      </c>
      <c r="C24" s="14">
        <v>5211000</v>
      </c>
      <c r="F24" s="2" t="s">
        <v>200</v>
      </c>
      <c r="G24" s="14">
        <v>3051900</v>
      </c>
    </row>
    <row r="25" spans="2:7" x14ac:dyDescent="0.35">
      <c r="B25" s="2" t="s">
        <v>166</v>
      </c>
      <c r="C25" s="14">
        <v>4665000</v>
      </c>
      <c r="F25" s="2" t="s">
        <v>201</v>
      </c>
      <c r="G25" s="14">
        <v>2963700</v>
      </c>
    </row>
    <row r="26" spans="2:7" x14ac:dyDescent="0.35">
      <c r="B26" s="2" t="s">
        <v>167</v>
      </c>
      <c r="C26" s="14">
        <v>3759750</v>
      </c>
      <c r="F26" s="2" t="s">
        <v>202</v>
      </c>
      <c r="G26" s="14">
        <v>2898450</v>
      </c>
    </row>
    <row r="27" spans="2:7" x14ac:dyDescent="0.35">
      <c r="B27" s="2" t="s">
        <v>168</v>
      </c>
      <c r="C27" s="14">
        <v>3410250</v>
      </c>
      <c r="F27" s="2" t="s">
        <v>203</v>
      </c>
      <c r="G27" s="14">
        <v>2685150</v>
      </c>
    </row>
    <row r="28" spans="2:7" x14ac:dyDescent="0.35">
      <c r="B28" s="2" t="s">
        <v>169</v>
      </c>
      <c r="C28" s="14">
        <v>3410250</v>
      </c>
      <c r="F28" s="2" t="s">
        <v>204</v>
      </c>
      <c r="G28" s="14">
        <v>2558250</v>
      </c>
    </row>
    <row r="29" spans="2:7" x14ac:dyDescent="0.35">
      <c r="B29" s="2" t="s">
        <v>170</v>
      </c>
      <c r="C29" s="14">
        <v>3211500</v>
      </c>
      <c r="F29" s="2" t="s">
        <v>205</v>
      </c>
      <c r="G29" s="14">
        <v>2536650</v>
      </c>
    </row>
    <row r="30" spans="2:7" x14ac:dyDescent="0.35">
      <c r="B30" s="2" t="s">
        <v>171</v>
      </c>
      <c r="C30" s="14">
        <v>3204750</v>
      </c>
      <c r="F30" s="2" t="s">
        <v>206</v>
      </c>
      <c r="G30" s="14">
        <v>2374650</v>
      </c>
    </row>
    <row r="31" spans="2:7" x14ac:dyDescent="0.35">
      <c r="B31" s="2" t="s">
        <v>172</v>
      </c>
      <c r="C31" s="14">
        <v>2392500</v>
      </c>
      <c r="F31" s="2" t="s">
        <v>207</v>
      </c>
      <c r="G31" s="14">
        <v>2340000</v>
      </c>
    </row>
    <row r="32" spans="2:7" x14ac:dyDescent="0.35">
      <c r="B32" s="2" t="s">
        <v>173</v>
      </c>
      <c r="C32" s="14">
        <v>1689000</v>
      </c>
      <c r="F32" s="2" t="s">
        <v>208</v>
      </c>
      <c r="G32" s="14">
        <v>2307150</v>
      </c>
    </row>
    <row r="33" spans="2:7" x14ac:dyDescent="0.35">
      <c r="B33" s="2" t="s">
        <v>174</v>
      </c>
      <c r="C33" s="14">
        <v>1682250</v>
      </c>
      <c r="F33" s="2" t="s">
        <v>209</v>
      </c>
      <c r="G33" s="14">
        <v>2103750</v>
      </c>
    </row>
    <row r="34" spans="2:7" x14ac:dyDescent="0.35">
      <c r="B34" s="2" t="s">
        <v>175</v>
      </c>
      <c r="C34" s="14">
        <v>1623000</v>
      </c>
      <c r="F34" s="2" t="s">
        <v>210</v>
      </c>
      <c r="G34" s="14">
        <v>1897650</v>
      </c>
    </row>
    <row r="35" spans="2:7" x14ac:dyDescent="0.35">
      <c r="B35" s="2" t="s">
        <v>176</v>
      </c>
      <c r="C35" s="14">
        <v>1511250</v>
      </c>
      <c r="F35" s="2" t="s">
        <v>211</v>
      </c>
      <c r="G35" s="14">
        <v>1893600</v>
      </c>
    </row>
    <row r="36" spans="2:7" x14ac:dyDescent="0.35">
      <c r="B36" s="2" t="s">
        <v>177</v>
      </c>
      <c r="C36" s="14">
        <v>1286250</v>
      </c>
      <c r="F36" s="2" t="s">
        <v>212</v>
      </c>
      <c r="G36" s="14">
        <v>1870650</v>
      </c>
    </row>
    <row r="37" spans="2:7" x14ac:dyDescent="0.35">
      <c r="B37" s="2" t="s">
        <v>178</v>
      </c>
      <c r="C37" s="14">
        <v>1030500</v>
      </c>
      <c r="F37" s="2" t="s">
        <v>213</v>
      </c>
      <c r="G37" s="14">
        <v>1782000</v>
      </c>
    </row>
    <row r="38" spans="2:7" x14ac:dyDescent="0.35">
      <c r="B38" s="2" t="s">
        <v>179</v>
      </c>
      <c r="C38" s="14">
        <v>904500</v>
      </c>
      <c r="F38" s="2" t="s">
        <v>214</v>
      </c>
      <c r="G38" s="14">
        <v>1714500</v>
      </c>
    </row>
    <row r="39" spans="2:7" x14ac:dyDescent="0.35">
      <c r="B39" s="2" t="s">
        <v>180</v>
      </c>
      <c r="C39" s="14">
        <v>822000</v>
      </c>
      <c r="F39" s="2" t="s">
        <v>215</v>
      </c>
      <c r="G39" s="14">
        <v>1691550</v>
      </c>
    </row>
    <row r="40" spans="2:7" x14ac:dyDescent="0.35">
      <c r="B40" s="2" t="s">
        <v>181</v>
      </c>
      <c r="C40" s="14">
        <v>587250</v>
      </c>
      <c r="F40" s="2" t="s">
        <v>216</v>
      </c>
      <c r="G40" s="14">
        <v>1608300</v>
      </c>
    </row>
    <row r="41" spans="2:7" x14ac:dyDescent="0.35">
      <c r="B41" s="2" t="s">
        <v>182</v>
      </c>
      <c r="C41" s="14">
        <v>314250</v>
      </c>
      <c r="F41" s="2" t="s">
        <v>217</v>
      </c>
      <c r="G41" s="14">
        <v>1559250</v>
      </c>
    </row>
    <row r="42" spans="2:7" x14ac:dyDescent="0.35">
      <c r="B42" s="2" t="s">
        <v>183</v>
      </c>
      <c r="C42" s="14">
        <v>312000</v>
      </c>
      <c r="F42" s="2" t="s">
        <v>218</v>
      </c>
      <c r="G42" s="14">
        <v>1555200</v>
      </c>
    </row>
    <row r="43" spans="2:7" x14ac:dyDescent="0.35">
      <c r="B43" s="2" t="s">
        <v>184</v>
      </c>
      <c r="C43" s="14">
        <v>300000</v>
      </c>
      <c r="F43" s="2" t="s">
        <v>219</v>
      </c>
      <c r="G43" s="14">
        <v>1540800</v>
      </c>
    </row>
    <row r="44" spans="2:7" x14ac:dyDescent="0.35">
      <c r="F44" s="2" t="s">
        <v>220</v>
      </c>
      <c r="G44" s="14">
        <v>1489050</v>
      </c>
    </row>
    <row r="45" spans="2:7" x14ac:dyDescent="0.35">
      <c r="F45" s="2" t="s">
        <v>221</v>
      </c>
      <c r="G45" s="14">
        <v>1488600</v>
      </c>
    </row>
    <row r="46" spans="2:7" x14ac:dyDescent="0.35">
      <c r="F46" s="2" t="s">
        <v>222</v>
      </c>
      <c r="G46" s="14">
        <v>1421100</v>
      </c>
    </row>
    <row r="47" spans="2:7" x14ac:dyDescent="0.35">
      <c r="F47" s="2" t="s">
        <v>223</v>
      </c>
      <c r="G47" s="14">
        <v>1313100</v>
      </c>
    </row>
    <row r="48" spans="2:7" x14ac:dyDescent="0.35">
      <c r="F48" s="2" t="s">
        <v>224</v>
      </c>
      <c r="G48" s="14">
        <v>1178100</v>
      </c>
    </row>
    <row r="49" spans="6:7" x14ac:dyDescent="0.35">
      <c r="F49" s="2" t="s">
        <v>225</v>
      </c>
      <c r="G49" s="14">
        <v>1103400</v>
      </c>
    </row>
    <row r="50" spans="6:7" x14ac:dyDescent="0.35">
      <c r="F50" s="2" t="s">
        <v>226</v>
      </c>
      <c r="G50" s="14">
        <v>1101150</v>
      </c>
    </row>
    <row r="51" spans="6:7" x14ac:dyDescent="0.35">
      <c r="F51" s="2" t="s">
        <v>227</v>
      </c>
      <c r="G51" s="14">
        <v>1089900</v>
      </c>
    </row>
    <row r="52" spans="6:7" x14ac:dyDescent="0.35">
      <c r="F52" s="2" t="s">
        <v>228</v>
      </c>
      <c r="G52" s="14">
        <v>1084050</v>
      </c>
    </row>
    <row r="53" spans="6:7" x14ac:dyDescent="0.35">
      <c r="F53" s="2" t="s">
        <v>229</v>
      </c>
      <c r="G53" s="14">
        <v>1082700</v>
      </c>
    </row>
    <row r="54" spans="6:7" x14ac:dyDescent="0.35">
      <c r="F54" s="2" t="s">
        <v>230</v>
      </c>
      <c r="G54" s="14">
        <v>1049400</v>
      </c>
    </row>
    <row r="55" spans="6:7" x14ac:dyDescent="0.35">
      <c r="F55" s="2" t="s">
        <v>231</v>
      </c>
      <c r="G55" s="14">
        <v>1033650</v>
      </c>
    </row>
    <row r="56" spans="6:7" x14ac:dyDescent="0.35">
      <c r="F56" s="2" t="s">
        <v>232</v>
      </c>
      <c r="G56" s="14">
        <v>971550</v>
      </c>
    </row>
    <row r="57" spans="6:7" x14ac:dyDescent="0.35">
      <c r="F57" s="2" t="s">
        <v>233</v>
      </c>
      <c r="G57" s="14">
        <v>968400</v>
      </c>
    </row>
    <row r="58" spans="6:7" x14ac:dyDescent="0.35">
      <c r="F58" s="2" t="s">
        <v>234</v>
      </c>
      <c r="G58" s="14">
        <v>960750</v>
      </c>
    </row>
    <row r="59" spans="6:7" x14ac:dyDescent="0.35">
      <c r="F59" s="2" t="s">
        <v>235</v>
      </c>
      <c r="G59" s="14">
        <v>947700</v>
      </c>
    </row>
    <row r="60" spans="6:7" x14ac:dyDescent="0.35">
      <c r="F60" s="2" t="s">
        <v>236</v>
      </c>
      <c r="G60" s="14">
        <v>941850</v>
      </c>
    </row>
    <row r="61" spans="6:7" x14ac:dyDescent="0.35">
      <c r="F61" s="2" t="s">
        <v>237</v>
      </c>
      <c r="G61" s="14">
        <v>926550</v>
      </c>
    </row>
    <row r="62" spans="6:7" x14ac:dyDescent="0.35">
      <c r="F62" s="2" t="s">
        <v>238</v>
      </c>
      <c r="G62" s="14">
        <v>912600</v>
      </c>
    </row>
    <row r="63" spans="6:7" x14ac:dyDescent="0.35">
      <c r="F63" s="2" t="s">
        <v>239</v>
      </c>
      <c r="G63" s="14">
        <v>898200</v>
      </c>
    </row>
    <row r="64" spans="6:7" x14ac:dyDescent="0.35">
      <c r="F64" s="2" t="s">
        <v>240</v>
      </c>
      <c r="G64" s="14">
        <v>888300</v>
      </c>
    </row>
    <row r="65" spans="6:7" x14ac:dyDescent="0.35">
      <c r="F65" s="2" t="s">
        <v>241</v>
      </c>
      <c r="G65" s="14">
        <v>882900</v>
      </c>
    </row>
    <row r="66" spans="6:7" x14ac:dyDescent="0.35">
      <c r="F66" s="2" t="s">
        <v>242</v>
      </c>
      <c r="G66" s="14">
        <v>866250</v>
      </c>
    </row>
    <row r="67" spans="6:7" x14ac:dyDescent="0.35">
      <c r="F67" s="2" t="s">
        <v>243</v>
      </c>
      <c r="G67" s="14">
        <v>792450</v>
      </c>
    </row>
    <row r="68" spans="6:7" x14ac:dyDescent="0.35">
      <c r="F68" s="2" t="s">
        <v>244</v>
      </c>
      <c r="G68" s="14">
        <v>772650</v>
      </c>
    </row>
    <row r="69" spans="6:7" x14ac:dyDescent="0.35">
      <c r="F69" s="2" t="s">
        <v>245</v>
      </c>
      <c r="G69" s="14">
        <v>768150</v>
      </c>
    </row>
    <row r="70" spans="6:7" x14ac:dyDescent="0.35">
      <c r="F70" s="2" t="s">
        <v>246</v>
      </c>
      <c r="G70" s="14">
        <v>759600</v>
      </c>
    </row>
    <row r="71" spans="6:7" x14ac:dyDescent="0.35">
      <c r="F71" s="2" t="s">
        <v>247</v>
      </c>
      <c r="G71" s="14">
        <v>742500</v>
      </c>
    </row>
    <row r="72" spans="6:7" x14ac:dyDescent="0.35">
      <c r="F72" s="2" t="s">
        <v>248</v>
      </c>
      <c r="G72" s="14">
        <v>690300</v>
      </c>
    </row>
    <row r="73" spans="6:7" x14ac:dyDescent="0.35">
      <c r="F73" s="2" t="s">
        <v>249</v>
      </c>
      <c r="G73" s="14">
        <v>651150</v>
      </c>
    </row>
    <row r="74" spans="6:7" x14ac:dyDescent="0.35">
      <c r="F74" s="2" t="s">
        <v>250</v>
      </c>
      <c r="G74" s="14">
        <v>647550</v>
      </c>
    </row>
    <row r="75" spans="6:7" x14ac:dyDescent="0.35">
      <c r="F75" s="2" t="s">
        <v>251</v>
      </c>
      <c r="G75" s="14">
        <v>643500</v>
      </c>
    </row>
    <row r="76" spans="6:7" x14ac:dyDescent="0.35">
      <c r="F76" s="2" t="s">
        <v>252</v>
      </c>
      <c r="G76" s="14">
        <v>616950</v>
      </c>
    </row>
    <row r="77" spans="6:7" x14ac:dyDescent="0.35">
      <c r="F77" s="2" t="s">
        <v>253</v>
      </c>
      <c r="G77" s="14">
        <v>615150</v>
      </c>
    </row>
    <row r="78" spans="6:7" x14ac:dyDescent="0.35">
      <c r="F78" s="2" t="s">
        <v>254</v>
      </c>
      <c r="G78" s="14">
        <v>596250</v>
      </c>
    </row>
    <row r="79" spans="6:7" x14ac:dyDescent="0.35">
      <c r="F79" s="2" t="s">
        <v>255</v>
      </c>
      <c r="G79" s="14">
        <v>560250</v>
      </c>
    </row>
    <row r="80" spans="6:7" x14ac:dyDescent="0.35">
      <c r="F80" s="2" t="s">
        <v>256</v>
      </c>
      <c r="G80" s="14">
        <v>558450</v>
      </c>
    </row>
    <row r="81" spans="6:7" x14ac:dyDescent="0.35">
      <c r="F81" s="2" t="s">
        <v>257</v>
      </c>
      <c r="G81" s="14">
        <v>558450</v>
      </c>
    </row>
    <row r="82" spans="6:7" x14ac:dyDescent="0.35">
      <c r="F82" s="2" t="s">
        <v>258</v>
      </c>
      <c r="G82" s="14">
        <v>549900</v>
      </c>
    </row>
    <row r="83" spans="6:7" x14ac:dyDescent="0.35">
      <c r="F83" s="2" t="s">
        <v>259</v>
      </c>
      <c r="G83" s="14">
        <v>549000</v>
      </c>
    </row>
    <row r="84" spans="6:7" x14ac:dyDescent="0.35">
      <c r="F84" s="2" t="s">
        <v>260</v>
      </c>
      <c r="G84" s="14">
        <v>526050</v>
      </c>
    </row>
    <row r="85" spans="6:7" x14ac:dyDescent="0.35">
      <c r="F85" s="2" t="s">
        <v>261</v>
      </c>
      <c r="G85" s="14">
        <v>512550</v>
      </c>
    </row>
    <row r="86" spans="6:7" x14ac:dyDescent="0.35">
      <c r="F86" s="2" t="s">
        <v>262</v>
      </c>
      <c r="G86" s="14">
        <v>504000</v>
      </c>
    </row>
    <row r="87" spans="6:7" x14ac:dyDescent="0.35">
      <c r="F87" s="2" t="s">
        <v>263</v>
      </c>
      <c r="G87" s="14">
        <v>503100</v>
      </c>
    </row>
    <row r="88" spans="6:7" x14ac:dyDescent="0.35">
      <c r="F88" s="2" t="s">
        <v>264</v>
      </c>
      <c r="G88" s="14">
        <v>495000</v>
      </c>
    </row>
    <row r="89" spans="6:7" x14ac:dyDescent="0.35">
      <c r="F89" s="2" t="s">
        <v>265</v>
      </c>
      <c r="G89" s="14">
        <v>484650</v>
      </c>
    </row>
    <row r="90" spans="6:7" x14ac:dyDescent="0.35">
      <c r="F90" s="2" t="s">
        <v>266</v>
      </c>
      <c r="G90" s="14">
        <v>459900</v>
      </c>
    </row>
    <row r="91" spans="6:7" x14ac:dyDescent="0.35">
      <c r="F91" s="2" t="s">
        <v>267</v>
      </c>
      <c r="G91" s="14">
        <v>459000</v>
      </c>
    </row>
    <row r="92" spans="6:7" x14ac:dyDescent="0.35">
      <c r="F92" s="2" t="s">
        <v>268</v>
      </c>
      <c r="G92" s="14">
        <v>456300</v>
      </c>
    </row>
    <row r="93" spans="6:7" x14ac:dyDescent="0.35">
      <c r="F93" s="2" t="s">
        <v>269</v>
      </c>
      <c r="G93" s="14">
        <v>455400</v>
      </c>
    </row>
    <row r="94" spans="6:7" x14ac:dyDescent="0.35">
      <c r="F94" s="2" t="s">
        <v>270</v>
      </c>
      <c r="G94" s="14">
        <v>434925</v>
      </c>
    </row>
    <row r="95" spans="6:7" x14ac:dyDescent="0.35">
      <c r="F95" s="2" t="s">
        <v>271</v>
      </c>
      <c r="G95" s="14">
        <v>432450</v>
      </c>
    </row>
    <row r="96" spans="6:7" x14ac:dyDescent="0.35">
      <c r="F96" s="2" t="s">
        <v>272</v>
      </c>
      <c r="G96" s="14">
        <v>429525</v>
      </c>
    </row>
    <row r="97" spans="6:7" x14ac:dyDescent="0.35">
      <c r="F97" s="2" t="s">
        <v>273</v>
      </c>
      <c r="G97" s="14">
        <v>424125</v>
      </c>
    </row>
    <row r="98" spans="6:7" x14ac:dyDescent="0.35">
      <c r="F98" s="2" t="s">
        <v>274</v>
      </c>
      <c r="G98" s="14">
        <v>411300</v>
      </c>
    </row>
    <row r="99" spans="6:7" x14ac:dyDescent="0.35">
      <c r="F99" s="2" t="s">
        <v>275</v>
      </c>
      <c r="G99" s="14">
        <v>411075</v>
      </c>
    </row>
    <row r="100" spans="6:7" x14ac:dyDescent="0.35">
      <c r="F100" s="2" t="s">
        <v>276</v>
      </c>
      <c r="G100" s="14">
        <v>409725</v>
      </c>
    </row>
    <row r="101" spans="6:7" x14ac:dyDescent="0.35">
      <c r="F101" s="2" t="s">
        <v>277</v>
      </c>
      <c r="G101" s="14">
        <v>400275</v>
      </c>
    </row>
    <row r="102" spans="6:7" x14ac:dyDescent="0.35">
      <c r="F102" s="2" t="s">
        <v>278</v>
      </c>
      <c r="G102" s="14">
        <v>384300</v>
      </c>
    </row>
    <row r="103" spans="6:7" x14ac:dyDescent="0.35">
      <c r="F103" s="2" t="s">
        <v>279</v>
      </c>
      <c r="G103" s="14">
        <v>377100</v>
      </c>
    </row>
    <row r="104" spans="6:7" x14ac:dyDescent="0.35">
      <c r="F104" s="2" t="s">
        <v>280</v>
      </c>
      <c r="G104" s="14">
        <v>375525</v>
      </c>
    </row>
    <row r="105" spans="6:7" x14ac:dyDescent="0.35">
      <c r="F105" s="2" t="s">
        <v>281</v>
      </c>
      <c r="G105" s="14">
        <v>368100</v>
      </c>
    </row>
    <row r="106" spans="6:7" x14ac:dyDescent="0.35">
      <c r="F106" s="2" t="s">
        <v>282</v>
      </c>
      <c r="G106" s="14">
        <v>358425</v>
      </c>
    </row>
    <row r="107" spans="6:7" x14ac:dyDescent="0.35">
      <c r="F107" s="2" t="s">
        <v>283</v>
      </c>
      <c r="G107" s="14">
        <v>356850</v>
      </c>
    </row>
    <row r="108" spans="6:7" x14ac:dyDescent="0.35">
      <c r="F108" s="2" t="s">
        <v>284</v>
      </c>
      <c r="G108" s="14">
        <v>352800</v>
      </c>
    </row>
    <row r="109" spans="6:7" x14ac:dyDescent="0.35">
      <c r="F109" s="2" t="s">
        <v>285</v>
      </c>
      <c r="G109" s="14">
        <v>347400</v>
      </c>
    </row>
    <row r="110" spans="6:7" x14ac:dyDescent="0.35">
      <c r="F110" s="2" t="s">
        <v>286</v>
      </c>
      <c r="G110" s="14">
        <v>346275</v>
      </c>
    </row>
    <row r="111" spans="6:7" x14ac:dyDescent="0.35">
      <c r="F111" s="2" t="s">
        <v>287</v>
      </c>
      <c r="G111" s="14">
        <v>339075</v>
      </c>
    </row>
    <row r="112" spans="6:7" x14ac:dyDescent="0.35">
      <c r="F112" s="2" t="s">
        <v>288</v>
      </c>
      <c r="G112" s="14">
        <v>324225</v>
      </c>
    </row>
    <row r="113" spans="6:7" x14ac:dyDescent="0.35">
      <c r="F113" s="2" t="s">
        <v>289</v>
      </c>
      <c r="G113" s="14">
        <v>315900</v>
      </c>
    </row>
    <row r="114" spans="6:7" x14ac:dyDescent="0.35">
      <c r="F114" s="2" t="s">
        <v>290</v>
      </c>
      <c r="G114" s="14">
        <v>313425</v>
      </c>
    </row>
    <row r="115" spans="6:7" x14ac:dyDescent="0.35">
      <c r="F115" s="2" t="s">
        <v>291</v>
      </c>
      <c r="G115" s="14">
        <v>310950</v>
      </c>
    </row>
    <row r="116" spans="6:7" x14ac:dyDescent="0.35">
      <c r="F116" s="2" t="s">
        <v>292</v>
      </c>
      <c r="G116" s="14">
        <v>304650</v>
      </c>
    </row>
    <row r="117" spans="6:7" x14ac:dyDescent="0.35">
      <c r="F117" s="2" t="s">
        <v>293</v>
      </c>
      <c r="G117" s="14">
        <v>299925</v>
      </c>
    </row>
    <row r="118" spans="6:7" x14ac:dyDescent="0.35">
      <c r="F118" s="2" t="s">
        <v>294</v>
      </c>
      <c r="G118" s="14">
        <v>297450</v>
      </c>
    </row>
    <row r="119" spans="6:7" x14ac:dyDescent="0.35">
      <c r="F119" s="2" t="s">
        <v>295</v>
      </c>
      <c r="G119" s="14">
        <v>292050</v>
      </c>
    </row>
    <row r="120" spans="6:7" x14ac:dyDescent="0.35">
      <c r="F120" s="2" t="s">
        <v>296</v>
      </c>
      <c r="G120" s="14">
        <v>290250</v>
      </c>
    </row>
    <row r="121" spans="6:7" x14ac:dyDescent="0.35">
      <c r="F121" s="2" t="s">
        <v>297</v>
      </c>
      <c r="G121" s="14">
        <v>284175</v>
      </c>
    </row>
    <row r="122" spans="6:7" x14ac:dyDescent="0.35">
      <c r="F122" s="2" t="s">
        <v>298</v>
      </c>
      <c r="G122" s="14">
        <v>282375</v>
      </c>
    </row>
    <row r="123" spans="6:7" x14ac:dyDescent="0.35">
      <c r="F123" s="2" t="s">
        <v>299</v>
      </c>
      <c r="G123" s="14">
        <v>276525</v>
      </c>
    </row>
    <row r="124" spans="6:7" x14ac:dyDescent="0.35">
      <c r="F124" s="2" t="s">
        <v>300</v>
      </c>
      <c r="G124" s="14">
        <v>247500</v>
      </c>
    </row>
    <row r="125" spans="6:7" x14ac:dyDescent="0.35">
      <c r="F125" s="2" t="s">
        <v>301</v>
      </c>
      <c r="G125" s="14">
        <v>244125</v>
      </c>
    </row>
    <row r="126" spans="6:7" x14ac:dyDescent="0.35">
      <c r="F126" s="2" t="s">
        <v>302</v>
      </c>
      <c r="G126" s="14">
        <v>233100</v>
      </c>
    </row>
    <row r="127" spans="6:7" x14ac:dyDescent="0.35">
      <c r="F127" s="2" t="s">
        <v>303</v>
      </c>
      <c r="G127" s="14">
        <v>227475</v>
      </c>
    </row>
    <row r="128" spans="6:7" x14ac:dyDescent="0.35">
      <c r="F128" s="2" t="s">
        <v>304</v>
      </c>
      <c r="G128" s="14">
        <v>225225</v>
      </c>
    </row>
    <row r="129" spans="6:7" x14ac:dyDescent="0.35">
      <c r="F129" s="2" t="s">
        <v>305</v>
      </c>
      <c r="G129" s="14">
        <v>222300</v>
      </c>
    </row>
    <row r="130" spans="6:7" x14ac:dyDescent="0.35">
      <c r="F130" s="2" t="s">
        <v>306</v>
      </c>
      <c r="G130" s="14">
        <v>221400</v>
      </c>
    </row>
    <row r="131" spans="6:7" x14ac:dyDescent="0.35">
      <c r="F131" s="2" t="s">
        <v>307</v>
      </c>
      <c r="G131" s="14">
        <v>219825</v>
      </c>
    </row>
    <row r="132" spans="6:7" x14ac:dyDescent="0.35">
      <c r="F132" s="2" t="s">
        <v>308</v>
      </c>
      <c r="G132" s="14">
        <v>214200</v>
      </c>
    </row>
    <row r="133" spans="6:7" x14ac:dyDescent="0.35">
      <c r="F133" s="2" t="s">
        <v>309</v>
      </c>
      <c r="G133" s="14">
        <v>203625</v>
      </c>
    </row>
    <row r="134" spans="6:7" x14ac:dyDescent="0.35">
      <c r="F134" s="2" t="s">
        <v>310</v>
      </c>
      <c r="G134" s="14">
        <v>197550</v>
      </c>
    </row>
    <row r="135" spans="6:7" x14ac:dyDescent="0.35">
      <c r="F135" s="2" t="s">
        <v>311</v>
      </c>
      <c r="G135" s="14">
        <v>191925</v>
      </c>
    </row>
    <row r="136" spans="6:7" x14ac:dyDescent="0.35">
      <c r="F136" s="2" t="s">
        <v>312</v>
      </c>
      <c r="G136" s="14">
        <v>187875</v>
      </c>
    </row>
    <row r="137" spans="6:7" x14ac:dyDescent="0.35">
      <c r="F137" s="2" t="s">
        <v>313</v>
      </c>
      <c r="G137" s="14">
        <v>186075</v>
      </c>
    </row>
    <row r="138" spans="6:7" x14ac:dyDescent="0.35">
      <c r="F138" s="2" t="s">
        <v>314</v>
      </c>
      <c r="G138" s="14">
        <v>183375</v>
      </c>
    </row>
    <row r="139" spans="6:7" x14ac:dyDescent="0.35">
      <c r="F139" s="2" t="s">
        <v>315</v>
      </c>
      <c r="G139" s="14">
        <v>175500</v>
      </c>
    </row>
    <row r="140" spans="6:7" x14ac:dyDescent="0.35">
      <c r="F140" s="2" t="s">
        <v>316</v>
      </c>
      <c r="G140" s="14">
        <v>163575</v>
      </c>
    </row>
    <row r="141" spans="6:7" x14ac:dyDescent="0.35">
      <c r="F141" s="2" t="s">
        <v>317</v>
      </c>
      <c r="G141" s="14">
        <v>159525</v>
      </c>
    </row>
    <row r="142" spans="6:7" x14ac:dyDescent="0.35">
      <c r="F142" s="2" t="s">
        <v>318</v>
      </c>
      <c r="G142" s="14">
        <v>158400</v>
      </c>
    </row>
    <row r="143" spans="6:7" x14ac:dyDescent="0.35">
      <c r="F143" s="2" t="s">
        <v>319</v>
      </c>
      <c r="G143" s="14">
        <v>153225</v>
      </c>
    </row>
    <row r="144" spans="6:7" x14ac:dyDescent="0.35">
      <c r="F144" s="2" t="s">
        <v>320</v>
      </c>
      <c r="G144" s="14">
        <v>151875</v>
      </c>
    </row>
    <row r="145" spans="6:7" x14ac:dyDescent="0.35">
      <c r="F145" s="2" t="s">
        <v>321</v>
      </c>
      <c r="G145" s="14">
        <v>146025</v>
      </c>
    </row>
    <row r="146" spans="6:7" x14ac:dyDescent="0.35">
      <c r="F146" s="2" t="s">
        <v>322</v>
      </c>
      <c r="G146" s="14">
        <v>143550</v>
      </c>
    </row>
    <row r="147" spans="6:7" x14ac:dyDescent="0.35">
      <c r="F147" s="2" t="s">
        <v>323</v>
      </c>
      <c r="G147" s="14">
        <v>143325</v>
      </c>
    </row>
    <row r="148" spans="6:7" x14ac:dyDescent="0.35">
      <c r="F148" s="2" t="s">
        <v>324</v>
      </c>
      <c r="G148" s="14">
        <v>139500</v>
      </c>
    </row>
    <row r="149" spans="6:7" x14ac:dyDescent="0.35">
      <c r="F149" s="2" t="s">
        <v>325</v>
      </c>
      <c r="G149" s="14">
        <v>137475</v>
      </c>
    </row>
    <row r="150" spans="6:7" x14ac:dyDescent="0.35">
      <c r="F150" s="2" t="s">
        <v>326</v>
      </c>
      <c r="G150" s="14">
        <v>133650</v>
      </c>
    </row>
    <row r="151" spans="6:7" x14ac:dyDescent="0.35">
      <c r="F151" s="2" t="s">
        <v>327</v>
      </c>
      <c r="G151" s="14">
        <v>130500</v>
      </c>
    </row>
    <row r="152" spans="6:7" x14ac:dyDescent="0.35">
      <c r="F152" s="2" t="s">
        <v>328</v>
      </c>
      <c r="G152" s="14">
        <v>129825</v>
      </c>
    </row>
    <row r="153" spans="6:7" x14ac:dyDescent="0.35">
      <c r="F153" s="2" t="s">
        <v>329</v>
      </c>
      <c r="G153" s="14">
        <v>127125</v>
      </c>
    </row>
    <row r="154" spans="6:7" x14ac:dyDescent="0.35">
      <c r="F154" s="2" t="s">
        <v>330</v>
      </c>
      <c r="G154" s="14">
        <v>126000</v>
      </c>
    </row>
    <row r="155" spans="6:7" x14ac:dyDescent="0.35">
      <c r="F155" s="2" t="s">
        <v>331</v>
      </c>
      <c r="G155" s="14">
        <v>124425</v>
      </c>
    </row>
    <row r="156" spans="6:7" x14ac:dyDescent="0.35">
      <c r="F156" s="2" t="s">
        <v>332</v>
      </c>
      <c r="G156" s="14">
        <v>124425</v>
      </c>
    </row>
    <row r="157" spans="6:7" x14ac:dyDescent="0.35">
      <c r="F157" s="2" t="s">
        <v>333</v>
      </c>
      <c r="G157" s="14">
        <v>118800</v>
      </c>
    </row>
    <row r="158" spans="6:7" x14ac:dyDescent="0.35">
      <c r="F158" s="2" t="s">
        <v>334</v>
      </c>
      <c r="G158" s="14">
        <v>117450</v>
      </c>
    </row>
    <row r="159" spans="6:7" x14ac:dyDescent="0.35">
      <c r="F159" s="2" t="s">
        <v>335</v>
      </c>
      <c r="G159" s="14">
        <v>115200</v>
      </c>
    </row>
    <row r="160" spans="6:7" x14ac:dyDescent="0.35">
      <c r="F160" s="2" t="s">
        <v>336</v>
      </c>
      <c r="G160" s="14">
        <v>112500</v>
      </c>
    </row>
    <row r="161" spans="6:7" x14ac:dyDescent="0.35">
      <c r="F161" s="2" t="s">
        <v>337</v>
      </c>
      <c r="G161" s="14">
        <v>108900</v>
      </c>
    </row>
    <row r="162" spans="6:7" x14ac:dyDescent="0.35">
      <c r="F162" s="2" t="s">
        <v>338</v>
      </c>
      <c r="G162" s="14">
        <v>108225</v>
      </c>
    </row>
    <row r="163" spans="6:7" x14ac:dyDescent="0.35">
      <c r="F163" s="2" t="s">
        <v>339</v>
      </c>
      <c r="G163" s="14">
        <v>104400</v>
      </c>
    </row>
    <row r="164" spans="6:7" x14ac:dyDescent="0.35">
      <c r="F164" s="2" t="s">
        <v>340</v>
      </c>
      <c r="G164" s="14">
        <v>103275</v>
      </c>
    </row>
    <row r="165" spans="6:7" x14ac:dyDescent="0.35">
      <c r="F165" s="2" t="s">
        <v>341</v>
      </c>
      <c r="G165" s="14">
        <v>99900</v>
      </c>
    </row>
    <row r="166" spans="6:7" x14ac:dyDescent="0.35">
      <c r="F166" s="2" t="s">
        <v>342</v>
      </c>
      <c r="G166" s="14">
        <v>99675</v>
      </c>
    </row>
    <row r="167" spans="6:7" x14ac:dyDescent="0.35">
      <c r="F167" s="2" t="s">
        <v>343</v>
      </c>
      <c r="G167" s="14">
        <v>98550</v>
      </c>
    </row>
    <row r="168" spans="6:7" x14ac:dyDescent="0.35">
      <c r="F168" s="2" t="s">
        <v>344</v>
      </c>
      <c r="G168" s="14">
        <v>96750</v>
      </c>
    </row>
    <row r="169" spans="6:7" x14ac:dyDescent="0.35">
      <c r="F169" s="2" t="s">
        <v>345</v>
      </c>
      <c r="G169" s="14">
        <v>95625</v>
      </c>
    </row>
    <row r="170" spans="6:7" x14ac:dyDescent="0.35">
      <c r="F170" s="2" t="s">
        <v>346</v>
      </c>
      <c r="G170" s="14">
        <v>94950</v>
      </c>
    </row>
    <row r="171" spans="6:7" x14ac:dyDescent="0.35">
      <c r="F171" s="2" t="s">
        <v>347</v>
      </c>
      <c r="G171" s="14">
        <v>91800</v>
      </c>
    </row>
    <row r="172" spans="6:7" x14ac:dyDescent="0.35">
      <c r="F172" s="2" t="s">
        <v>348</v>
      </c>
      <c r="G172" s="14">
        <v>89100</v>
      </c>
    </row>
    <row r="173" spans="6:7" x14ac:dyDescent="0.35">
      <c r="F173" s="2" t="s">
        <v>349</v>
      </c>
      <c r="G173" s="14">
        <v>86625</v>
      </c>
    </row>
    <row r="174" spans="6:7" x14ac:dyDescent="0.35">
      <c r="F174" s="2" t="s">
        <v>350</v>
      </c>
      <c r="G174" s="14">
        <v>86175</v>
      </c>
    </row>
    <row r="175" spans="6:7" x14ac:dyDescent="0.35">
      <c r="F175" s="2" t="s">
        <v>351</v>
      </c>
      <c r="G175" s="14">
        <v>82800</v>
      </c>
    </row>
    <row r="176" spans="6:7" x14ac:dyDescent="0.35">
      <c r="F176" s="2" t="s">
        <v>352</v>
      </c>
      <c r="G176" s="14">
        <v>81225</v>
      </c>
    </row>
    <row r="177" spans="6:7" x14ac:dyDescent="0.35">
      <c r="F177" s="2" t="s">
        <v>353</v>
      </c>
      <c r="G177" s="14">
        <v>80775</v>
      </c>
    </row>
    <row r="178" spans="6:7" x14ac:dyDescent="0.35">
      <c r="F178" s="2" t="s">
        <v>354</v>
      </c>
      <c r="G178" s="14">
        <v>80550</v>
      </c>
    </row>
    <row r="179" spans="6:7" x14ac:dyDescent="0.35">
      <c r="F179" s="2" t="s">
        <v>355</v>
      </c>
      <c r="G179" s="14">
        <v>77850</v>
      </c>
    </row>
    <row r="180" spans="6:7" x14ac:dyDescent="0.35">
      <c r="F180" s="2" t="s">
        <v>356</v>
      </c>
      <c r="G180" s="14">
        <v>76500</v>
      </c>
    </row>
    <row r="181" spans="6:7" x14ac:dyDescent="0.35">
      <c r="F181" s="2" t="s">
        <v>357</v>
      </c>
      <c r="G181" s="14">
        <v>75600</v>
      </c>
    </row>
    <row r="182" spans="6:7" x14ac:dyDescent="0.35">
      <c r="F182" s="2" t="s">
        <v>358</v>
      </c>
      <c r="G182" s="14">
        <v>74700</v>
      </c>
    </row>
    <row r="183" spans="6:7" x14ac:dyDescent="0.35">
      <c r="F183" s="2" t="s">
        <v>359</v>
      </c>
      <c r="G183" s="14">
        <v>74250</v>
      </c>
    </row>
    <row r="184" spans="6:7" x14ac:dyDescent="0.35">
      <c r="F184" s="2" t="s">
        <v>360</v>
      </c>
      <c r="G184" s="14">
        <v>73125</v>
      </c>
    </row>
    <row r="185" spans="6:7" x14ac:dyDescent="0.35">
      <c r="F185" s="2" t="s">
        <v>361</v>
      </c>
      <c r="G185" s="14">
        <v>72900</v>
      </c>
    </row>
    <row r="186" spans="6:7" x14ac:dyDescent="0.35">
      <c r="F186" s="2" t="s">
        <v>362</v>
      </c>
      <c r="G186" s="14">
        <v>72225</v>
      </c>
    </row>
    <row r="187" spans="6:7" x14ac:dyDescent="0.35">
      <c r="F187" s="2" t="s">
        <v>363</v>
      </c>
      <c r="G187" s="14">
        <v>72180</v>
      </c>
    </row>
    <row r="188" spans="6:7" x14ac:dyDescent="0.35">
      <c r="F188" s="2" t="s">
        <v>364</v>
      </c>
      <c r="G188" s="14">
        <v>71325</v>
      </c>
    </row>
    <row r="189" spans="6:7" x14ac:dyDescent="0.35">
      <c r="F189" s="2" t="s">
        <v>365</v>
      </c>
      <c r="G189" s="14">
        <v>68850</v>
      </c>
    </row>
    <row r="190" spans="6:7" x14ac:dyDescent="0.35">
      <c r="F190" s="2" t="s">
        <v>366</v>
      </c>
      <c r="G190" s="14">
        <v>65475</v>
      </c>
    </row>
    <row r="191" spans="6:7" x14ac:dyDescent="0.35">
      <c r="F191" s="2" t="s">
        <v>367</v>
      </c>
      <c r="G191" s="14">
        <v>63450</v>
      </c>
    </row>
    <row r="192" spans="6:7" x14ac:dyDescent="0.35">
      <c r="F192" s="2" t="s">
        <v>368</v>
      </c>
      <c r="G192" s="14">
        <v>63000</v>
      </c>
    </row>
    <row r="193" spans="6:7" x14ac:dyDescent="0.35">
      <c r="F193" s="2" t="s">
        <v>369</v>
      </c>
      <c r="G193" s="14">
        <v>60750</v>
      </c>
    </row>
    <row r="194" spans="6:7" x14ac:dyDescent="0.35">
      <c r="F194" s="2" t="s">
        <v>370</v>
      </c>
      <c r="G194" s="14">
        <v>60300</v>
      </c>
    </row>
    <row r="195" spans="6:7" x14ac:dyDescent="0.35">
      <c r="F195" s="2" t="s">
        <v>371</v>
      </c>
      <c r="G195" s="14">
        <v>58725</v>
      </c>
    </row>
    <row r="196" spans="6:7" x14ac:dyDescent="0.35">
      <c r="F196" s="2" t="s">
        <v>372</v>
      </c>
      <c r="G196" s="14">
        <v>57600</v>
      </c>
    </row>
    <row r="197" spans="6:7" x14ac:dyDescent="0.35">
      <c r="F197" s="2" t="s">
        <v>373</v>
      </c>
      <c r="G197" s="14">
        <v>56475</v>
      </c>
    </row>
    <row r="198" spans="6:7" x14ac:dyDescent="0.35">
      <c r="F198" s="2" t="s">
        <v>374</v>
      </c>
      <c r="G198" s="14">
        <v>55350</v>
      </c>
    </row>
    <row r="199" spans="6:7" x14ac:dyDescent="0.35">
      <c r="F199" s="2" t="s">
        <v>375</v>
      </c>
      <c r="G199" s="14">
        <v>53775</v>
      </c>
    </row>
    <row r="200" spans="6:7" x14ac:dyDescent="0.35">
      <c r="F200" s="2" t="s">
        <v>376</v>
      </c>
      <c r="G200" s="14">
        <v>53325</v>
      </c>
    </row>
    <row r="201" spans="6:7" x14ac:dyDescent="0.35">
      <c r="F201" s="2" t="s">
        <v>377</v>
      </c>
      <c r="G201" s="14">
        <v>50850</v>
      </c>
    </row>
    <row r="202" spans="6:7" x14ac:dyDescent="0.35">
      <c r="F202" s="2" t="s">
        <v>378</v>
      </c>
      <c r="G202" s="14">
        <v>50625</v>
      </c>
    </row>
    <row r="203" spans="6:7" x14ac:dyDescent="0.35">
      <c r="F203" s="2" t="s">
        <v>379</v>
      </c>
      <c r="G203" s="14">
        <v>49950</v>
      </c>
    </row>
    <row r="204" spans="6:7" x14ac:dyDescent="0.35">
      <c r="F204" s="2" t="s">
        <v>380</v>
      </c>
      <c r="G204" s="14">
        <v>49500</v>
      </c>
    </row>
    <row r="205" spans="6:7" x14ac:dyDescent="0.35">
      <c r="F205" s="2" t="s">
        <v>381</v>
      </c>
      <c r="G205" s="14">
        <v>49500</v>
      </c>
    </row>
    <row r="206" spans="6:7" x14ac:dyDescent="0.35">
      <c r="F206" s="2" t="s">
        <v>382</v>
      </c>
      <c r="G206" s="14">
        <v>48600</v>
      </c>
    </row>
    <row r="207" spans="6:7" x14ac:dyDescent="0.35">
      <c r="F207" s="2" t="s">
        <v>383</v>
      </c>
      <c r="G207" s="14">
        <v>47475</v>
      </c>
    </row>
    <row r="208" spans="6:7" x14ac:dyDescent="0.35">
      <c r="F208" s="2" t="s">
        <v>384</v>
      </c>
      <c r="G208" s="14">
        <v>46800</v>
      </c>
    </row>
    <row r="209" spans="6:7" x14ac:dyDescent="0.35">
      <c r="F209" s="2" t="s">
        <v>385</v>
      </c>
      <c r="G209" s="14">
        <v>46350</v>
      </c>
    </row>
    <row r="210" spans="6:7" x14ac:dyDescent="0.35">
      <c r="F210" s="2" t="s">
        <v>386</v>
      </c>
      <c r="G210" s="14">
        <v>46350</v>
      </c>
    </row>
    <row r="211" spans="6:7" x14ac:dyDescent="0.35">
      <c r="F211" s="2" t="s">
        <v>387</v>
      </c>
      <c r="G211" s="14">
        <v>45225</v>
      </c>
    </row>
    <row r="212" spans="6:7" x14ac:dyDescent="0.35">
      <c r="F212" s="2" t="s">
        <v>388</v>
      </c>
      <c r="G212" s="14">
        <v>44550</v>
      </c>
    </row>
    <row r="213" spans="6:7" x14ac:dyDescent="0.35">
      <c r="F213" s="2" t="s">
        <v>389</v>
      </c>
      <c r="G213" s="14">
        <v>44100</v>
      </c>
    </row>
    <row r="214" spans="6:7" x14ac:dyDescent="0.35">
      <c r="F214" s="2" t="s">
        <v>390</v>
      </c>
      <c r="G214" s="14">
        <v>43425</v>
      </c>
    </row>
    <row r="215" spans="6:7" x14ac:dyDescent="0.35">
      <c r="F215" s="2" t="s">
        <v>391</v>
      </c>
      <c r="G215" s="14">
        <v>43200</v>
      </c>
    </row>
    <row r="216" spans="6:7" x14ac:dyDescent="0.35">
      <c r="F216" s="2" t="s">
        <v>392</v>
      </c>
      <c r="G216" s="14">
        <v>40950</v>
      </c>
    </row>
    <row r="217" spans="6:7" x14ac:dyDescent="0.35">
      <c r="F217" s="2" t="s">
        <v>393</v>
      </c>
      <c r="G217" s="14">
        <v>40500</v>
      </c>
    </row>
    <row r="218" spans="6:7" x14ac:dyDescent="0.35">
      <c r="F218" s="2" t="s">
        <v>394</v>
      </c>
      <c r="G218" s="14">
        <v>40050</v>
      </c>
    </row>
    <row r="219" spans="6:7" x14ac:dyDescent="0.35">
      <c r="F219" s="2" t="s">
        <v>395</v>
      </c>
      <c r="G219" s="14">
        <v>36900</v>
      </c>
    </row>
    <row r="220" spans="6:7" x14ac:dyDescent="0.35">
      <c r="F220" s="2" t="s">
        <v>396</v>
      </c>
      <c r="G220" s="14">
        <v>34650</v>
      </c>
    </row>
    <row r="221" spans="6:7" x14ac:dyDescent="0.35">
      <c r="F221" s="2" t="s">
        <v>397</v>
      </c>
      <c r="G221" s="14">
        <v>34650</v>
      </c>
    </row>
    <row r="222" spans="6:7" x14ac:dyDescent="0.35">
      <c r="F222" s="2" t="s">
        <v>398</v>
      </c>
      <c r="G222" s="14">
        <v>33750</v>
      </c>
    </row>
    <row r="223" spans="6:7" x14ac:dyDescent="0.35">
      <c r="F223" s="2" t="s">
        <v>399</v>
      </c>
      <c r="G223" s="14">
        <v>33525</v>
      </c>
    </row>
    <row r="224" spans="6:7" x14ac:dyDescent="0.35">
      <c r="F224" s="2" t="s">
        <v>400</v>
      </c>
      <c r="G224" s="14">
        <v>32625</v>
      </c>
    </row>
    <row r="225" spans="6:7" x14ac:dyDescent="0.35">
      <c r="F225" s="2" t="s">
        <v>401</v>
      </c>
      <c r="G225" s="14">
        <v>32400</v>
      </c>
    </row>
    <row r="226" spans="6:7" x14ac:dyDescent="0.35">
      <c r="F226" s="2" t="s">
        <v>402</v>
      </c>
      <c r="G226" s="14">
        <v>31275</v>
      </c>
    </row>
    <row r="227" spans="6:7" x14ac:dyDescent="0.35">
      <c r="F227" s="2" t="s">
        <v>403</v>
      </c>
      <c r="G227" s="14">
        <v>30375</v>
      </c>
    </row>
    <row r="228" spans="6:7" x14ac:dyDescent="0.35">
      <c r="F228" s="2" t="s">
        <v>404</v>
      </c>
      <c r="G228" s="14">
        <v>30000</v>
      </c>
    </row>
    <row r="229" spans="6:7" x14ac:dyDescent="0.35">
      <c r="F229" s="2" t="s">
        <v>405</v>
      </c>
      <c r="G229" s="14">
        <v>30000</v>
      </c>
    </row>
    <row r="230" spans="6:7" x14ac:dyDescent="0.35">
      <c r="F230" s="2" t="s">
        <v>406</v>
      </c>
      <c r="G230" s="14">
        <v>30000</v>
      </c>
    </row>
    <row r="231" spans="6:7" x14ac:dyDescent="0.35">
      <c r="F231" s="2" t="s">
        <v>407</v>
      </c>
      <c r="G231" s="14">
        <v>30000</v>
      </c>
    </row>
    <row r="232" spans="6:7" x14ac:dyDescent="0.35">
      <c r="F232" s="2" t="s">
        <v>408</v>
      </c>
      <c r="G232" s="14">
        <v>30000</v>
      </c>
    </row>
    <row r="233" spans="6:7" x14ac:dyDescent="0.35">
      <c r="F233" s="2" t="s">
        <v>409</v>
      </c>
      <c r="G233" s="14">
        <v>30000</v>
      </c>
    </row>
    <row r="234" spans="6:7" x14ac:dyDescent="0.35">
      <c r="F234" s="2" t="s">
        <v>410</v>
      </c>
      <c r="G234" s="14">
        <v>30000</v>
      </c>
    </row>
    <row r="235" spans="6:7" x14ac:dyDescent="0.35">
      <c r="F235" s="2" t="s">
        <v>411</v>
      </c>
      <c r="G235" s="14">
        <v>30000</v>
      </c>
    </row>
    <row r="236" spans="6:7" x14ac:dyDescent="0.35">
      <c r="F236" s="2" t="s">
        <v>412</v>
      </c>
      <c r="G236" s="14">
        <v>30000</v>
      </c>
    </row>
    <row r="237" spans="6:7" x14ac:dyDescent="0.35">
      <c r="F237" s="2" t="s">
        <v>413</v>
      </c>
      <c r="G237" s="14">
        <v>30000</v>
      </c>
    </row>
    <row r="238" spans="6:7" x14ac:dyDescent="0.35">
      <c r="F238" s="2" t="s">
        <v>414</v>
      </c>
      <c r="G238" s="14">
        <v>30000</v>
      </c>
    </row>
    <row r="239" spans="6:7" x14ac:dyDescent="0.35">
      <c r="F239" s="2" t="s">
        <v>415</v>
      </c>
      <c r="G239" s="14">
        <v>30000</v>
      </c>
    </row>
    <row r="240" spans="6:7" x14ac:dyDescent="0.35">
      <c r="F240" s="2" t="s">
        <v>416</v>
      </c>
      <c r="G240" s="14">
        <v>30000</v>
      </c>
    </row>
    <row r="241" spans="6:7" x14ac:dyDescent="0.35">
      <c r="F241" s="2" t="s">
        <v>417</v>
      </c>
      <c r="G241" s="14">
        <v>30000</v>
      </c>
    </row>
    <row r="242" spans="6:7" x14ac:dyDescent="0.35">
      <c r="F242" s="2" t="s">
        <v>418</v>
      </c>
      <c r="G242" s="14">
        <v>30000</v>
      </c>
    </row>
    <row r="243" spans="6:7" x14ac:dyDescent="0.35">
      <c r="F243" s="2" t="s">
        <v>419</v>
      </c>
      <c r="G243" s="14">
        <v>30000</v>
      </c>
    </row>
    <row r="244" spans="6:7" x14ac:dyDescent="0.35">
      <c r="F244" s="2" t="s">
        <v>420</v>
      </c>
      <c r="G244" s="14">
        <v>30000</v>
      </c>
    </row>
    <row r="245" spans="6:7" x14ac:dyDescent="0.35">
      <c r="F245" s="2" t="s">
        <v>421</v>
      </c>
      <c r="G245" s="14">
        <v>30000</v>
      </c>
    </row>
    <row r="246" spans="6:7" x14ac:dyDescent="0.35">
      <c r="F246" s="2" t="s">
        <v>422</v>
      </c>
      <c r="G246" s="14">
        <v>30000</v>
      </c>
    </row>
    <row r="247" spans="6:7" x14ac:dyDescent="0.35">
      <c r="F247" s="2" t="s">
        <v>423</v>
      </c>
      <c r="G247" s="14">
        <v>30000</v>
      </c>
    </row>
    <row r="248" spans="6:7" x14ac:dyDescent="0.35">
      <c r="F248" s="2" t="s">
        <v>424</v>
      </c>
      <c r="G248" s="14">
        <v>30000</v>
      </c>
    </row>
    <row r="249" spans="6:7" x14ac:dyDescent="0.35">
      <c r="F249" s="2" t="s">
        <v>425</v>
      </c>
      <c r="G249" s="14">
        <v>30000</v>
      </c>
    </row>
    <row r="250" spans="6:7" x14ac:dyDescent="0.35">
      <c r="F250" s="2" t="s">
        <v>426</v>
      </c>
      <c r="G250" s="14">
        <v>30000</v>
      </c>
    </row>
    <row r="251" spans="6:7" x14ac:dyDescent="0.35">
      <c r="F251" s="2" t="s">
        <v>427</v>
      </c>
      <c r="G251" s="14">
        <v>30000</v>
      </c>
    </row>
    <row r="252" spans="6:7" x14ac:dyDescent="0.35">
      <c r="F252" s="2" t="s">
        <v>428</v>
      </c>
      <c r="G252" s="14">
        <v>30000</v>
      </c>
    </row>
    <row r="253" spans="6:7" x14ac:dyDescent="0.35">
      <c r="F253" s="2" t="s">
        <v>429</v>
      </c>
      <c r="G253" s="14">
        <v>30000</v>
      </c>
    </row>
    <row r="254" spans="6:7" x14ac:dyDescent="0.35">
      <c r="F254" s="2" t="s">
        <v>430</v>
      </c>
      <c r="G254" s="14">
        <v>30000</v>
      </c>
    </row>
    <row r="255" spans="6:7" x14ac:dyDescent="0.35">
      <c r="F255" s="2" t="s">
        <v>431</v>
      </c>
      <c r="G255" s="14">
        <v>30000</v>
      </c>
    </row>
    <row r="256" spans="6:7" x14ac:dyDescent="0.35">
      <c r="F256" s="2" t="s">
        <v>432</v>
      </c>
      <c r="G256" s="14">
        <v>30000</v>
      </c>
    </row>
    <row r="257" spans="6:7" x14ac:dyDescent="0.35">
      <c r="F257" s="2" t="s">
        <v>433</v>
      </c>
      <c r="G257" s="14">
        <v>30000</v>
      </c>
    </row>
    <row r="258" spans="6:7" x14ac:dyDescent="0.35">
      <c r="F258" s="2" t="s">
        <v>434</v>
      </c>
      <c r="G258" s="14">
        <v>30000</v>
      </c>
    </row>
    <row r="259" spans="6:7" x14ac:dyDescent="0.35">
      <c r="F259" s="2" t="s">
        <v>435</v>
      </c>
      <c r="G259" s="14">
        <v>30000</v>
      </c>
    </row>
    <row r="260" spans="6:7" x14ac:dyDescent="0.35">
      <c r="F260" s="2" t="s">
        <v>436</v>
      </c>
      <c r="G260" s="14">
        <v>30000</v>
      </c>
    </row>
    <row r="261" spans="6:7" x14ac:dyDescent="0.35">
      <c r="F261" s="2" t="s">
        <v>437</v>
      </c>
      <c r="G261" s="14">
        <v>30000</v>
      </c>
    </row>
    <row r="262" spans="6:7" x14ac:dyDescent="0.35">
      <c r="F262" s="2" t="s">
        <v>438</v>
      </c>
      <c r="G262" s="14">
        <v>30000</v>
      </c>
    </row>
    <row r="263" spans="6:7" x14ac:dyDescent="0.35">
      <c r="F263" s="2" t="s">
        <v>439</v>
      </c>
      <c r="G263" s="14">
        <v>30000</v>
      </c>
    </row>
    <row r="264" spans="6:7" x14ac:dyDescent="0.35">
      <c r="F264" s="2" t="s">
        <v>440</v>
      </c>
      <c r="G264" s="14">
        <v>30000</v>
      </c>
    </row>
    <row r="265" spans="6:7" x14ac:dyDescent="0.35">
      <c r="F265" s="2" t="s">
        <v>441</v>
      </c>
      <c r="G265" s="14">
        <v>30000</v>
      </c>
    </row>
    <row r="266" spans="6:7" x14ac:dyDescent="0.35">
      <c r="F266" s="2" t="s">
        <v>442</v>
      </c>
      <c r="G266" s="14">
        <v>30000</v>
      </c>
    </row>
    <row r="267" spans="6:7" x14ac:dyDescent="0.35">
      <c r="F267" s="2" t="s">
        <v>443</v>
      </c>
      <c r="G267" s="14">
        <v>30000</v>
      </c>
    </row>
    <row r="268" spans="6:7" x14ac:dyDescent="0.35">
      <c r="F268" s="2" t="s">
        <v>444</v>
      </c>
      <c r="G268" s="14">
        <v>30000</v>
      </c>
    </row>
    <row r="269" spans="6:7" x14ac:dyDescent="0.35">
      <c r="F269" s="2" t="s">
        <v>445</v>
      </c>
      <c r="G269" s="14">
        <v>30000</v>
      </c>
    </row>
    <row r="270" spans="6:7" x14ac:dyDescent="0.35">
      <c r="F270" s="2" t="s">
        <v>446</v>
      </c>
      <c r="G270" s="14">
        <v>30000</v>
      </c>
    </row>
    <row r="271" spans="6:7" x14ac:dyDescent="0.35">
      <c r="F271" s="2" t="s">
        <v>447</v>
      </c>
      <c r="G271" s="14">
        <v>30000</v>
      </c>
    </row>
    <row r="272" spans="6:7" x14ac:dyDescent="0.35">
      <c r="F272" s="2" t="s">
        <v>448</v>
      </c>
      <c r="G272" s="14">
        <v>30000</v>
      </c>
    </row>
    <row r="273" spans="6:7" x14ac:dyDescent="0.35">
      <c r="F273" s="2" t="s">
        <v>449</v>
      </c>
      <c r="G273" s="14">
        <v>30000</v>
      </c>
    </row>
    <row r="274" spans="6:7" x14ac:dyDescent="0.35">
      <c r="F274" s="2" t="s">
        <v>450</v>
      </c>
      <c r="G274" s="14">
        <v>30000</v>
      </c>
    </row>
    <row r="275" spans="6:7" x14ac:dyDescent="0.35">
      <c r="F275" s="2" t="s">
        <v>451</v>
      </c>
      <c r="G275" s="14">
        <v>30000</v>
      </c>
    </row>
    <row r="276" spans="6:7" x14ac:dyDescent="0.35">
      <c r="F276" s="2" t="s">
        <v>452</v>
      </c>
      <c r="G276" s="14">
        <v>30000</v>
      </c>
    </row>
    <row r="277" spans="6:7" x14ac:dyDescent="0.35">
      <c r="F277" s="2" t="s">
        <v>453</v>
      </c>
      <c r="G277" s="14">
        <v>30000</v>
      </c>
    </row>
    <row r="278" spans="6:7" x14ac:dyDescent="0.35">
      <c r="F278" s="2" t="s">
        <v>454</v>
      </c>
      <c r="G278" s="14">
        <v>30000</v>
      </c>
    </row>
    <row r="279" spans="6:7" x14ac:dyDescent="0.35">
      <c r="F279" s="2" t="s">
        <v>455</v>
      </c>
      <c r="G279" s="14">
        <v>30000</v>
      </c>
    </row>
    <row r="280" spans="6:7" x14ac:dyDescent="0.35">
      <c r="F280" s="2" t="s">
        <v>456</v>
      </c>
      <c r="G280" s="14">
        <v>30000</v>
      </c>
    </row>
    <row r="281" spans="6:7" x14ac:dyDescent="0.35">
      <c r="F281" s="2" t="s">
        <v>457</v>
      </c>
      <c r="G281" s="14">
        <v>30000</v>
      </c>
    </row>
    <row r="282" spans="6:7" x14ac:dyDescent="0.35">
      <c r="F282" s="2" t="s">
        <v>458</v>
      </c>
      <c r="G282" s="14">
        <v>30000</v>
      </c>
    </row>
    <row r="283" spans="6:7" x14ac:dyDescent="0.35">
      <c r="F283" s="2" t="s">
        <v>459</v>
      </c>
      <c r="G283" s="14">
        <v>30000</v>
      </c>
    </row>
    <row r="284" spans="6:7" x14ac:dyDescent="0.35">
      <c r="F284" s="2" t="s">
        <v>460</v>
      </c>
      <c r="G284" s="14">
        <v>30000</v>
      </c>
    </row>
    <row r="285" spans="6:7" x14ac:dyDescent="0.35">
      <c r="F285" s="2" t="s">
        <v>461</v>
      </c>
      <c r="G285" s="14">
        <v>30000</v>
      </c>
    </row>
    <row r="286" spans="6:7" x14ac:dyDescent="0.35">
      <c r="F286" s="2" t="s">
        <v>462</v>
      </c>
      <c r="G286" s="14">
        <v>30000</v>
      </c>
    </row>
    <row r="287" spans="6:7" x14ac:dyDescent="0.35">
      <c r="F287" s="2" t="s">
        <v>463</v>
      </c>
      <c r="G287" s="14">
        <v>30000</v>
      </c>
    </row>
    <row r="288" spans="6:7" x14ac:dyDescent="0.35">
      <c r="F288" s="2" t="s">
        <v>464</v>
      </c>
      <c r="G288" s="14">
        <v>30000</v>
      </c>
    </row>
  </sheetData>
  <hyperlinks>
    <hyperlink ref="A3" r:id="rId1" xr:uid="{4CEAAB5C-652F-40B2-AE19-EFF2BC704196}"/>
    <hyperlink ref="A2" r:id="rId2" xr:uid="{1960D059-D4A9-446A-A4DE-666EA8F2758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Federal payments</vt:lpstr>
      <vt:lpstr>CRF data for chart</vt:lpstr>
      <vt:lpstr>Data detail</vt:lpstr>
      <vt:lpstr>Allocations to local govts</vt:lpstr>
      <vt:lpstr>Chart1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Emily</cp:lastModifiedBy>
  <dcterms:created xsi:type="dcterms:W3CDTF">2020-10-22T21:58:35Z</dcterms:created>
  <dcterms:modified xsi:type="dcterms:W3CDTF">2020-11-23T17:58:45Z</dcterms:modified>
</cp:coreProperties>
</file>