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mily\Documents\Magic Briefcase\2019-21\COVID budgets\"/>
    </mc:Choice>
  </mc:AlternateContent>
  <xr:revisionPtr revIDLastSave="0" documentId="13_ncr:1_{1B56BB82-430B-47E2-8001-FC4C0C9C345C}" xr6:coauthVersionLast="46" xr6:coauthVersionMax="46" xr10:uidLastSave="{00000000-0000-0000-0000-000000000000}"/>
  <bookViews>
    <workbookView xWindow="28680" yWindow="-120" windowWidth="29040" windowHeight="15840" xr2:uid="{E6A77BDE-A23F-41CB-B70E-208BEE0E8D92}"/>
  </bookViews>
  <sheets>
    <sheet name="Summary Table to Govts" sheetId="7" r:id="rId1"/>
    <sheet name="Full Table" sheetId="1" r:id="rId2"/>
    <sheet name="general aid for govts" sheetId="4" r:id="rId3"/>
    <sheet name="transit" sheetId="5" r:id="rId4"/>
    <sheet name="school districts" sheetId="6" r:id="rId5"/>
    <sheet name="Sources" sheetId="2" r:id="rId6"/>
  </sheets>
  <externalReferences>
    <externalReference r:id="rId7"/>
  </externalReferences>
  <definedNames>
    <definedName name="_xlnm._FilterDatabase" localSheetId="4" hidden="1">'school districts'!$A$8:$C$321</definedName>
    <definedName name="alloc" localSheetId="4">#REF!</definedName>
    <definedName name="alloc">#REF!</definedName>
    <definedName name="CCDDD" localSheetId="4">#REF!</definedName>
    <definedName name="CCDDD">#REF!</definedName>
    <definedName name="CY_Eligibles" localSheetId="4">#REF!</definedName>
    <definedName name="CY_Eligibles">#REF!</definedName>
    <definedName name="Pov_lu" localSheetId="4">#REF!</definedName>
    <definedName name="Pov_lu">#REF!</definedName>
    <definedName name="_xlnm.Print_Area" localSheetId="4">'school districts'!$A$5:$A$317</definedName>
    <definedName name="_xlnm.Print_Titles" localSheetId="4">'school districts'!$5:$9</definedName>
    <definedName name="PY_Eligibles" localSheetId="4">#REF!</definedName>
    <definedName name="PY_Eligibles">#REF!</definedName>
    <definedName name="Z_6A036DB9_801D_4FEF_B5E8_DBDD36F187C9_.wvu.PrintTitles" localSheetId="4" hidden="1">'school districts'!#REF!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7" l="1"/>
  <c r="O19" i="7"/>
  <c r="O20" i="7"/>
  <c r="M21" i="7"/>
  <c r="I74" i="1"/>
  <c r="K73" i="1"/>
  <c r="K66" i="1"/>
  <c r="K67" i="1"/>
  <c r="K68" i="1"/>
  <c r="K54" i="1"/>
  <c r="I39" i="1"/>
  <c r="K38" i="1"/>
  <c r="I24" i="1"/>
  <c r="K23" i="1"/>
  <c r="G21" i="7" l="1"/>
  <c r="I21" i="7"/>
  <c r="E21" i="7"/>
  <c r="O18" i="7"/>
  <c r="O17" i="7"/>
  <c r="K16" i="7"/>
  <c r="O16" i="7" s="1"/>
  <c r="M13" i="7"/>
  <c r="M33" i="7" s="1"/>
  <c r="K13" i="7"/>
  <c r="I13" i="7"/>
  <c r="I33" i="7" s="1"/>
  <c r="G13" i="7"/>
  <c r="E13" i="7"/>
  <c r="E33" i="7" s="1"/>
  <c r="O12" i="7"/>
  <c r="O11" i="7"/>
  <c r="O10" i="7"/>
  <c r="O9" i="7"/>
  <c r="E39" i="1"/>
  <c r="G39" i="1"/>
  <c r="G31" i="1"/>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C10" i="6"/>
  <c r="B10" i="6"/>
  <c r="G33" i="7" l="1"/>
  <c r="K21" i="7"/>
  <c r="K33" i="7" s="1"/>
  <c r="O13" i="7"/>
  <c r="O33" i="7" s="1"/>
  <c r="E28" i="5"/>
  <c r="F28" i="5"/>
  <c r="D28" i="5"/>
  <c r="D22" i="5"/>
  <c r="F22" i="5"/>
  <c r="E22" i="5"/>
  <c r="D9" i="4"/>
  <c r="N7" i="4"/>
  <c r="M8" i="4"/>
  <c r="C8" i="4" s="1"/>
  <c r="M7" i="4"/>
  <c r="O7" i="4" s="1"/>
  <c r="J8" i="4"/>
  <c r="J7" i="4"/>
  <c r="I9" i="4"/>
  <c r="J9" i="4" s="1"/>
  <c r="I7" i="4"/>
  <c r="H9" i="4"/>
  <c r="H8" i="4"/>
  <c r="H7" i="4"/>
  <c r="E7" i="4"/>
  <c r="N9" i="4"/>
  <c r="M9" i="4"/>
  <c r="K83" i="1"/>
  <c r="K84" i="1"/>
  <c r="K85" i="1"/>
  <c r="K86" i="1"/>
  <c r="K87" i="1"/>
  <c r="K88" i="1"/>
  <c r="K89" i="1"/>
  <c r="K90" i="1"/>
  <c r="K91" i="1"/>
  <c r="K94" i="1"/>
  <c r="K95" i="1"/>
  <c r="K96" i="1"/>
  <c r="K97" i="1"/>
  <c r="K98" i="1"/>
  <c r="K82" i="1"/>
  <c r="E100" i="1"/>
  <c r="K65" i="1"/>
  <c r="K69" i="1"/>
  <c r="K70" i="1"/>
  <c r="K71" i="1"/>
  <c r="K72" i="1"/>
  <c r="K64" i="1"/>
  <c r="F74" i="1"/>
  <c r="G74" i="1"/>
  <c r="H74" i="1"/>
  <c r="E74" i="1"/>
  <c r="K52" i="1"/>
  <c r="K53" i="1"/>
  <c r="K55" i="1"/>
  <c r="K56" i="1"/>
  <c r="K57" i="1"/>
  <c r="K58" i="1"/>
  <c r="K59" i="1"/>
  <c r="K60" i="1"/>
  <c r="K51" i="1"/>
  <c r="F61" i="1"/>
  <c r="G61" i="1"/>
  <c r="H61" i="1"/>
  <c r="I61" i="1"/>
  <c r="E61" i="1"/>
  <c r="F48" i="1"/>
  <c r="G48" i="1"/>
  <c r="I48" i="1"/>
  <c r="E48" i="1"/>
  <c r="G24" i="1"/>
  <c r="E24" i="1"/>
  <c r="H44" i="1"/>
  <c r="H48" i="1" s="1"/>
  <c r="K43" i="1"/>
  <c r="K45" i="1"/>
  <c r="K46" i="1"/>
  <c r="K47" i="1"/>
  <c r="K42" i="1"/>
  <c r="K35" i="1"/>
  <c r="K36" i="1"/>
  <c r="K37" i="1"/>
  <c r="K34" i="1"/>
  <c r="F39" i="1"/>
  <c r="H39" i="1"/>
  <c r="K28" i="1"/>
  <c r="K29" i="1"/>
  <c r="K30" i="1"/>
  <c r="K27" i="1"/>
  <c r="F31" i="1"/>
  <c r="H31" i="1"/>
  <c r="I31" i="1"/>
  <c r="K19" i="1"/>
  <c r="K20" i="1"/>
  <c r="K21" i="1"/>
  <c r="K18" i="1"/>
  <c r="K11" i="1"/>
  <c r="K12" i="1"/>
  <c r="K13" i="1"/>
  <c r="K10" i="1"/>
  <c r="F14" i="1"/>
  <c r="G14" i="1"/>
  <c r="H14" i="1"/>
  <c r="I14" i="1"/>
  <c r="E14" i="1"/>
  <c r="G100" i="1"/>
  <c r="H100" i="1"/>
  <c r="I100" i="1"/>
  <c r="F100" i="1"/>
  <c r="H22" i="1"/>
  <c r="F22" i="1"/>
  <c r="F24" i="1" s="1"/>
  <c r="H17" i="1"/>
  <c r="K17" i="1" s="1"/>
  <c r="O8" i="4" l="1"/>
  <c r="C9" i="4"/>
  <c r="E9" i="4" s="1"/>
  <c r="E8" i="4"/>
  <c r="G76" i="1"/>
  <c r="K74" i="1"/>
  <c r="K100" i="1"/>
  <c r="G102" i="1"/>
  <c r="E76" i="1"/>
  <c r="E102" i="1" s="1"/>
  <c r="F76" i="1"/>
  <c r="F102" i="1" s="1"/>
  <c r="I76" i="1"/>
  <c r="I102" i="1" s="1"/>
  <c r="O9" i="4"/>
  <c r="K44" i="1"/>
  <c r="K48" i="1" s="1"/>
  <c r="K61" i="1"/>
  <c r="H24" i="1"/>
  <c r="H76" i="1" s="1"/>
  <c r="H102" i="1" s="1"/>
  <c r="K39" i="1"/>
  <c r="K31" i="1"/>
  <c r="K22" i="1"/>
  <c r="K24" i="1" s="1"/>
  <c r="K14" i="1"/>
  <c r="K76" i="1" l="1"/>
  <c r="K102" i="1" s="1"/>
</calcChain>
</file>

<file path=xl/sharedStrings.xml><?xml version="1.0" encoding="utf-8"?>
<sst xmlns="http://schemas.openxmlformats.org/spreadsheetml/2006/main" count="858" uniqueCount="790">
  <si>
    <t>(Dollars in Billions)</t>
  </si>
  <si>
    <t>Families First Coronavirus Response Act</t>
  </si>
  <si>
    <t>CARES Act</t>
  </si>
  <si>
    <t>Paycheck Protection Program &amp; Health Care Enhancement Act</t>
  </si>
  <si>
    <t>Coronavirus Response &amp; Relief Supplemental Appropriations Act</t>
  </si>
  <si>
    <t>American Rescue Plan Act</t>
  </si>
  <si>
    <t>Total</t>
  </si>
  <si>
    <t>General Aid to State &amp; Local Governments</t>
  </si>
  <si>
    <t>Enhanced Medicaid Match</t>
  </si>
  <si>
    <t>https://www.democrats.senate.gov/final-state-and-local-allocation-output-030821</t>
  </si>
  <si>
    <t>Education</t>
  </si>
  <si>
    <t>https://www.democrats.senate.gov/imo/media/doc/Revised%20CD%20memo_ESSER_EANS_HEERF_Senate%20passed%20sub%20to%20HR1319_3-9-21.pdf</t>
  </si>
  <si>
    <t>Child &amp; Family Services</t>
  </si>
  <si>
    <t>Child Care &amp; Development Block Grant</t>
  </si>
  <si>
    <t>https://www.democrats.senate.gov/imo/media/doc/CCDF%20in%20FY2021%20Reconciliation%20(2-17-21)[1].pdf</t>
  </si>
  <si>
    <t>Head Start</t>
  </si>
  <si>
    <t>https://www.democrats.senate.gov/imo/media/doc/Head%20Start%20in%20FY2021%20Reconciliation%20(2-17-21)[1].pdf</t>
  </si>
  <si>
    <t>Community Services Block Grant</t>
  </si>
  <si>
    <t>SNAP Administrative Expenses (grants to states)</t>
  </si>
  <si>
    <t>?</t>
  </si>
  <si>
    <t>Transportation</t>
  </si>
  <si>
    <t>https://www.democrats.senate.gov/imo/media/doc/American%20Rescue%20Plan%20Act%20-%205307%20Runs%20(Tentative)%203.8.21.pdf</t>
  </si>
  <si>
    <t>https://www.democrats.senate.gov/imo/media/doc/American%20Rescue%20Plan%20Act%205311%20Amounts%20(Tentative)%203.8.21.pdf</t>
  </si>
  <si>
    <t>Housing</t>
  </si>
  <si>
    <t>Rental Assistance (direct to states)</t>
  </si>
  <si>
    <t>https://www.democrats.senate.gov/era-in-senate-substitute-language-030421</t>
  </si>
  <si>
    <t>Rental Assistance (direct to locals)</t>
  </si>
  <si>
    <t>Indian Community Development Block Grants</t>
  </si>
  <si>
    <t>Homelessness assistance and supportive services</t>
  </si>
  <si>
    <t>Community Development Block Grants</t>
  </si>
  <si>
    <t>Health</t>
  </si>
  <si>
    <t>COVID testing &amp; monitoring</t>
  </si>
  <si>
    <t>Vaccines</t>
  </si>
  <si>
    <t>Administration for Community Living</t>
  </si>
  <si>
    <t>Telehealth</t>
  </si>
  <si>
    <t>Income Support</t>
  </si>
  <si>
    <t>FPUC</t>
  </si>
  <si>
    <t>PEUC</t>
  </si>
  <si>
    <t>PUA</t>
  </si>
  <si>
    <t>https://www.democrats.senate.gov/imo/media/doc/State-Level%20Estimates%20for%20a%20Proposed%20Third%20Direct%20Payment%20v2.pdf</t>
  </si>
  <si>
    <t>Loan Programs</t>
  </si>
  <si>
    <t>PPP</t>
  </si>
  <si>
    <t>EIDL</t>
  </si>
  <si>
    <t>Other</t>
  </si>
  <si>
    <t>Funding for Individuals and Businesses</t>
  </si>
  <si>
    <t>UI (grants to states)</t>
  </si>
  <si>
    <t>Direct and Indirect Funding Flowing Through Governments</t>
  </si>
  <si>
    <t>Committee for a Responsible Federal Budget</t>
  </si>
  <si>
    <t>https://www.covidmoneytracker.org/</t>
  </si>
  <si>
    <t>National Association of State Budget Officers</t>
  </si>
  <si>
    <t>https://www.nasbo.org/mainsite/resources/coronavirus-resources/federal-guidance</t>
  </si>
  <si>
    <t>U.S. Senate Democrats</t>
  </si>
  <si>
    <t>State Fiscal Recovery Fund</t>
  </si>
  <si>
    <t>Local Fiscal Recovery Fund</t>
  </si>
  <si>
    <t>State Capital Projects Fund</t>
  </si>
  <si>
    <t>Governor's Emergency Education Relief Fund</t>
  </si>
  <si>
    <t>Elementary and Secondary School Emergency Relief Fund</t>
  </si>
  <si>
    <t>Emergency Assistance to Non-Public Schools</t>
  </si>
  <si>
    <t>Higher Education Emergency Relief Fund (public institutions)</t>
  </si>
  <si>
    <t>Higher Education Emergency Relief Fund (private institutions)</t>
  </si>
  <si>
    <t>Higher Education Emergency Relief Fund Subtotal</t>
  </si>
  <si>
    <t xml:space="preserve">Child Care Stabilization </t>
  </si>
  <si>
    <t>Food Stamps</t>
  </si>
  <si>
    <t>Child Nutrition Assistance</t>
  </si>
  <si>
    <t>State Transportation Infrastructure Grants</t>
  </si>
  <si>
    <t>Grants for Airports</t>
  </si>
  <si>
    <t>Urban Infrastructure Grants (transit)</t>
  </si>
  <si>
    <t>Rural Infrastructure Grants (transit)</t>
  </si>
  <si>
    <t>Medicaid Continuous Coverage Requirement</t>
  </si>
  <si>
    <t>COVID Testing for Uninsured</t>
  </si>
  <si>
    <t>Community Health Centers</t>
  </si>
  <si>
    <t>Testing &amp; Monitoring R&amp;D</t>
  </si>
  <si>
    <t>Public Health Workforce</t>
  </si>
  <si>
    <t>Election Security Grants</t>
  </si>
  <si>
    <t>State &amp; Local Law Enforcement Assistance</t>
  </si>
  <si>
    <t>Economic Adjustment Assistance (for states and communities)</t>
  </si>
  <si>
    <t>Temporary Funding of First Week of Benefits</t>
  </si>
  <si>
    <t>Stimulus Checks</t>
  </si>
  <si>
    <t>Restaurant Grants</t>
  </si>
  <si>
    <t>Shuttered Venue Operator Grants</t>
  </si>
  <si>
    <t>Aviation Manufacturing Workforce</t>
  </si>
  <si>
    <t>Air Transportation Payroll Support</t>
  </si>
  <si>
    <t>Grants to Health Providers</t>
  </si>
  <si>
    <t>EIDL Advance</t>
  </si>
  <si>
    <t>Loans to Airlines</t>
  </si>
  <si>
    <t>Air Carrier Worker Support</t>
  </si>
  <si>
    <t>Subtotal General Aid</t>
  </si>
  <si>
    <t>Subtotal Education</t>
  </si>
  <si>
    <t>Subtotal Child &amp; Family</t>
  </si>
  <si>
    <t>Subtotal Transportation</t>
  </si>
  <si>
    <t>Subtotal Housing</t>
  </si>
  <si>
    <t>Subtotal Health</t>
  </si>
  <si>
    <t>Subtotal Rental Assistance</t>
  </si>
  <si>
    <t>Subtotal Other</t>
  </si>
  <si>
    <t>Total to Governments</t>
  </si>
  <si>
    <t>Total to Individuals and Businesses</t>
  </si>
  <si>
    <t>Total to Washington</t>
  </si>
  <si>
    <t>(PL 116-127)</t>
  </si>
  <si>
    <t>(PL 116-136)</t>
  </si>
  <si>
    <t>(PL 116-139)</t>
  </si>
  <si>
    <t>(PL 116-260)</t>
  </si>
  <si>
    <t>(PL 117-2)</t>
  </si>
  <si>
    <t>CRF</t>
  </si>
  <si>
    <t>King County</t>
  </si>
  <si>
    <t>Pierce County</t>
  </si>
  <si>
    <t>Snohomish County</t>
  </si>
  <si>
    <t>Spokane County</t>
  </si>
  <si>
    <t>Clark County</t>
  </si>
  <si>
    <t>Adams County</t>
  </si>
  <si>
    <t>Thurston County</t>
  </si>
  <si>
    <t>Asotin County</t>
  </si>
  <si>
    <t>Kitsap County</t>
  </si>
  <si>
    <t>Benton County</t>
  </si>
  <si>
    <t>Yakima County</t>
  </si>
  <si>
    <t>Chelan County</t>
  </si>
  <si>
    <t>Whatcom County</t>
  </si>
  <si>
    <t>Clallam County</t>
  </si>
  <si>
    <t>Skagit County</t>
  </si>
  <si>
    <t>Columbia County</t>
  </si>
  <si>
    <t>Cowlitz County</t>
  </si>
  <si>
    <t>Grant County</t>
  </si>
  <si>
    <t>Douglas County</t>
  </si>
  <si>
    <t>Franklin County</t>
  </si>
  <si>
    <t>Ferry County</t>
  </si>
  <si>
    <t>Island County</t>
  </si>
  <si>
    <t>Lewis County</t>
  </si>
  <si>
    <t>Garfield County</t>
  </si>
  <si>
    <t>Grays Harbor County</t>
  </si>
  <si>
    <t>Mason County</t>
  </si>
  <si>
    <t>Jefferson County</t>
  </si>
  <si>
    <t>Walla Walla County</t>
  </si>
  <si>
    <t>Whitman County</t>
  </si>
  <si>
    <t>Kittitas County</t>
  </si>
  <si>
    <t>Klickitat County</t>
  </si>
  <si>
    <t>Stevens County</t>
  </si>
  <si>
    <t>Lincoln County</t>
  </si>
  <si>
    <t>Okanogan County</t>
  </si>
  <si>
    <t>Pacific County</t>
  </si>
  <si>
    <t>Pend Oreille County</t>
  </si>
  <si>
    <t>San Juan County</t>
  </si>
  <si>
    <t>Skamania County</t>
  </si>
  <si>
    <t>Wahkiakum County</t>
  </si>
  <si>
    <t>Aberdeen</t>
  </si>
  <si>
    <t>Seattle</t>
  </si>
  <si>
    <t>Airway Heights</t>
  </si>
  <si>
    <t>Spokane</t>
  </si>
  <si>
    <t>Albion</t>
  </si>
  <si>
    <t>Tacoma</t>
  </si>
  <si>
    <t>Algona</t>
  </si>
  <si>
    <t>Vancouver</t>
  </si>
  <si>
    <t>Almira</t>
  </si>
  <si>
    <t>Kent</t>
  </si>
  <si>
    <t>Anacortes</t>
  </si>
  <si>
    <t xml:space="preserve">Yakima  </t>
  </si>
  <si>
    <t>Arlington</t>
  </si>
  <si>
    <t>Everett</t>
  </si>
  <si>
    <t xml:space="preserve">Asotin  </t>
  </si>
  <si>
    <t>Bellevue</t>
  </si>
  <si>
    <t>Auburn</t>
  </si>
  <si>
    <t>Renton</t>
  </si>
  <si>
    <t>Bainbridge Island</t>
  </si>
  <si>
    <t>Spokane Valley</t>
  </si>
  <si>
    <t>Battle Ground</t>
  </si>
  <si>
    <t>Bellingham</t>
  </si>
  <si>
    <t>Beaux Arts Village</t>
  </si>
  <si>
    <t>Kirkland</t>
  </si>
  <si>
    <t>Federal Way</t>
  </si>
  <si>
    <t>Pasco</t>
  </si>
  <si>
    <t>Benton City</t>
  </si>
  <si>
    <t>Kennewick</t>
  </si>
  <si>
    <t>Bingen</t>
  </si>
  <si>
    <t>Black Diamond</t>
  </si>
  <si>
    <t>Redmond</t>
  </si>
  <si>
    <t>Blaine</t>
  </si>
  <si>
    <t>Lakewood</t>
  </si>
  <si>
    <t>Bonney Lake</t>
  </si>
  <si>
    <t>Sammamish</t>
  </si>
  <si>
    <t>Bothell</t>
  </si>
  <si>
    <t>Shoreline</t>
  </si>
  <si>
    <t>Bremerton</t>
  </si>
  <si>
    <t>Lacey</t>
  </si>
  <si>
    <t>Brewster</t>
  </si>
  <si>
    <t>Burien</t>
  </si>
  <si>
    <t>Bridgeport</t>
  </si>
  <si>
    <t>Brier</t>
  </si>
  <si>
    <t>Marysville</t>
  </si>
  <si>
    <t>Buckley</t>
  </si>
  <si>
    <t>Olympia</t>
  </si>
  <si>
    <t>Bucoda</t>
  </si>
  <si>
    <t xml:space="preserve">Walla Walla  </t>
  </si>
  <si>
    <t>Burlington</t>
  </si>
  <si>
    <t>Mount Vernon</t>
  </si>
  <si>
    <t>Camas</t>
  </si>
  <si>
    <t>Edmonds</t>
  </si>
  <si>
    <t>Carbonado</t>
  </si>
  <si>
    <t>Puyallup</t>
  </si>
  <si>
    <t>Carnation</t>
  </si>
  <si>
    <t>Lynnwood</t>
  </si>
  <si>
    <t>Cashmere</t>
  </si>
  <si>
    <t>Issaquah</t>
  </si>
  <si>
    <t>Castle Rock</t>
  </si>
  <si>
    <t>Richland</t>
  </si>
  <si>
    <t>Cathlamet</t>
  </si>
  <si>
    <t>Longview</t>
  </si>
  <si>
    <t>Centralia</t>
  </si>
  <si>
    <t>Pullman</t>
  </si>
  <si>
    <t>Chehalis</t>
  </si>
  <si>
    <t>University Place</t>
  </si>
  <si>
    <t xml:space="preserve">Chelan  </t>
  </si>
  <si>
    <t>Lake Stevens</t>
  </si>
  <si>
    <t>Cheney</t>
  </si>
  <si>
    <t>Des Moines</t>
  </si>
  <si>
    <t>Chewelah</t>
  </si>
  <si>
    <t>SeaTac</t>
  </si>
  <si>
    <t>Clarkston</t>
  </si>
  <si>
    <t>Wenatchee</t>
  </si>
  <si>
    <t>Cle Elum</t>
  </si>
  <si>
    <t>Maple Valley</t>
  </si>
  <si>
    <t>Clyde Hill</t>
  </si>
  <si>
    <t>Mercer Island</t>
  </si>
  <si>
    <t>Colfax</t>
  </si>
  <si>
    <t>College Place</t>
  </si>
  <si>
    <t>Colton</t>
  </si>
  <si>
    <t>Moses Lake</t>
  </si>
  <si>
    <t>Colville</t>
  </si>
  <si>
    <t>Tumwater</t>
  </si>
  <si>
    <t>Conconully</t>
  </si>
  <si>
    <t>Oak Harbor</t>
  </si>
  <si>
    <t>Concrete</t>
  </si>
  <si>
    <t>Kenmore</t>
  </si>
  <si>
    <t>Connell</t>
  </si>
  <si>
    <t>Mukilteo</t>
  </si>
  <si>
    <t>Cosmopolis</t>
  </si>
  <si>
    <t>Mountlake Terrace</t>
  </si>
  <si>
    <t>Coulee City</t>
  </si>
  <si>
    <t>Coulee Dam</t>
  </si>
  <si>
    <t>Coupeville</t>
  </si>
  <si>
    <t>Covington</t>
  </si>
  <si>
    <t>Ellensburg</t>
  </si>
  <si>
    <t>Creston</t>
  </si>
  <si>
    <t>Mill Creek</t>
  </si>
  <si>
    <t>Cusick</t>
  </si>
  <si>
    <t>Tukwila</t>
  </si>
  <si>
    <t>Darrington</t>
  </si>
  <si>
    <t>Davenport</t>
  </si>
  <si>
    <t>Port Angeles</t>
  </si>
  <si>
    <t>Dayton</t>
  </si>
  <si>
    <t>Monroe</t>
  </si>
  <si>
    <t>Deer Park</t>
  </si>
  <si>
    <t>Sunnyside</t>
  </si>
  <si>
    <t>DuPont</t>
  </si>
  <si>
    <t>Duvall</t>
  </si>
  <si>
    <t>Washougal</t>
  </si>
  <si>
    <t>East Wenatchee</t>
  </si>
  <si>
    <t>Eatonville</t>
  </si>
  <si>
    <t>West Richland</t>
  </si>
  <si>
    <t>Edgewood</t>
  </si>
  <si>
    <t>Lynden</t>
  </si>
  <si>
    <t>Ferndale</t>
  </si>
  <si>
    <t>Electric City</t>
  </si>
  <si>
    <t>Port Orchard</t>
  </si>
  <si>
    <t>Elma</t>
  </si>
  <si>
    <t>Snoqualmie</t>
  </si>
  <si>
    <t>Elmer City</t>
  </si>
  <si>
    <t>Lake Forest Park</t>
  </si>
  <si>
    <t>Endicott</t>
  </si>
  <si>
    <t>Woodinville</t>
  </si>
  <si>
    <t>Entiat</t>
  </si>
  <si>
    <t>Enumclaw</t>
  </si>
  <si>
    <t>Ephrata</t>
  </si>
  <si>
    <t>Kelso</t>
  </si>
  <si>
    <t>Newcastle</t>
  </si>
  <si>
    <t>Everson</t>
  </si>
  <si>
    <t>Fairfield</t>
  </si>
  <si>
    <t>Sedro-Woolley</t>
  </si>
  <si>
    <t>Farmington</t>
  </si>
  <si>
    <t>Poulsbo</t>
  </si>
  <si>
    <t>Grandview</t>
  </si>
  <si>
    <t>Liberty Lake</t>
  </si>
  <si>
    <t>Fife</t>
  </si>
  <si>
    <t>Gig Harbor</t>
  </si>
  <si>
    <t>Fircrest</t>
  </si>
  <si>
    <t>Shelton</t>
  </si>
  <si>
    <t>Forks</t>
  </si>
  <si>
    <t>Sumner</t>
  </si>
  <si>
    <t>Friday Harbor</t>
  </si>
  <si>
    <t>Garfield</t>
  </si>
  <si>
    <t>Snohomish</t>
  </si>
  <si>
    <t>George</t>
  </si>
  <si>
    <t>Port Townsend</t>
  </si>
  <si>
    <t>Gold Bar</t>
  </si>
  <si>
    <t>Goldendale</t>
  </si>
  <si>
    <t>Yelm</t>
  </si>
  <si>
    <t>Grand Coulee</t>
  </si>
  <si>
    <t>Granger</t>
  </si>
  <si>
    <t>Ridgefield</t>
  </si>
  <si>
    <t>Granite Falls</t>
  </si>
  <si>
    <t>Toppenish</t>
  </si>
  <si>
    <t>Hamilton</t>
  </si>
  <si>
    <t>Hoquiam</t>
  </si>
  <si>
    <t>Harrah</t>
  </si>
  <si>
    <t>Orting</t>
  </si>
  <si>
    <t>Harrington</t>
  </si>
  <si>
    <t>Othello</t>
  </si>
  <si>
    <t>Hartline</t>
  </si>
  <si>
    <t>Milton</t>
  </si>
  <si>
    <t>Hatton</t>
  </si>
  <si>
    <t>Selah</t>
  </si>
  <si>
    <t>Hunts Point</t>
  </si>
  <si>
    <t>Ilwaco</t>
  </si>
  <si>
    <t>Quincy</t>
  </si>
  <si>
    <t>Index</t>
  </si>
  <si>
    <t>Sequim</t>
  </si>
  <si>
    <t>Ione</t>
  </si>
  <si>
    <t>Kahlotus</t>
  </si>
  <si>
    <t>North Bend</t>
  </si>
  <si>
    <t>Kalama</t>
  </si>
  <si>
    <t>Stanwood</t>
  </si>
  <si>
    <t>Pacific</t>
  </si>
  <si>
    <t>Normandy Park</t>
  </si>
  <si>
    <t>Kettle Falls</t>
  </si>
  <si>
    <t>Woodland</t>
  </si>
  <si>
    <t>Ocean Shores</t>
  </si>
  <si>
    <t xml:space="preserve">Kittitas  </t>
  </si>
  <si>
    <t>Steilacoom</t>
  </si>
  <si>
    <t>Krupp</t>
  </si>
  <si>
    <t>Prosser</t>
  </si>
  <si>
    <t>La Center</t>
  </si>
  <si>
    <t>Union Gap</t>
  </si>
  <si>
    <t>La Conner</t>
  </si>
  <si>
    <t>LaCrosse</t>
  </si>
  <si>
    <t>Sultan</t>
  </si>
  <si>
    <t>Wapato</t>
  </si>
  <si>
    <t>Medical Lake</t>
  </si>
  <si>
    <t>Lamont</t>
  </si>
  <si>
    <t>Langley</t>
  </si>
  <si>
    <t>Omak</t>
  </si>
  <si>
    <t>Latah</t>
  </si>
  <si>
    <t>Mattawa</t>
  </si>
  <si>
    <t>Leavenworth</t>
  </si>
  <si>
    <t>Lind</t>
  </si>
  <si>
    <t>Long Beach</t>
  </si>
  <si>
    <t>Moxee</t>
  </si>
  <si>
    <t>Lyman</t>
  </si>
  <si>
    <t>Montesano</t>
  </si>
  <si>
    <t>Mabton</t>
  </si>
  <si>
    <t>Malden</t>
  </si>
  <si>
    <t>Mansfield</t>
  </si>
  <si>
    <t>Marcus</t>
  </si>
  <si>
    <t>Medina</t>
  </si>
  <si>
    <t>McCleary</t>
  </si>
  <si>
    <t>Zillah</t>
  </si>
  <si>
    <t>Raymond</t>
  </si>
  <si>
    <t>Mesa</t>
  </si>
  <si>
    <t>Metaline</t>
  </si>
  <si>
    <t>Metaline Falls</t>
  </si>
  <si>
    <t>Warden</t>
  </si>
  <si>
    <t>Millwood</t>
  </si>
  <si>
    <t>White Salmon</t>
  </si>
  <si>
    <t xml:space="preserve">Okanogan  </t>
  </si>
  <si>
    <t>Morton</t>
  </si>
  <si>
    <t>Mossyrock</t>
  </si>
  <si>
    <t>Naches</t>
  </si>
  <si>
    <t>Rainier</t>
  </si>
  <si>
    <t>Napavine</t>
  </si>
  <si>
    <t>Royal City</t>
  </si>
  <si>
    <t>Nespelem</t>
  </si>
  <si>
    <t>Newport</t>
  </si>
  <si>
    <t>Westport</t>
  </si>
  <si>
    <t>Nooksack</t>
  </si>
  <si>
    <t>North Bonneville</t>
  </si>
  <si>
    <t>Tenino</t>
  </si>
  <si>
    <t>Northport</t>
  </si>
  <si>
    <t>Yacolt</t>
  </si>
  <si>
    <t>Oakesdale</t>
  </si>
  <si>
    <t>Oakville</t>
  </si>
  <si>
    <t>South Bend</t>
  </si>
  <si>
    <t>Odessa</t>
  </si>
  <si>
    <t>Oroville</t>
  </si>
  <si>
    <t>Ritzville</t>
  </si>
  <si>
    <t>Stevenson</t>
  </si>
  <si>
    <t>Soap Lake</t>
  </si>
  <si>
    <t>Sumas</t>
  </si>
  <si>
    <t>Palouse</t>
  </si>
  <si>
    <t>Pateros</t>
  </si>
  <si>
    <t>Pe Ell</t>
  </si>
  <si>
    <t>Winlock</t>
  </si>
  <si>
    <t>Pomeroy</t>
  </si>
  <si>
    <t>Woodway</t>
  </si>
  <si>
    <t>Tieton</t>
  </si>
  <si>
    <t>Prescott</t>
  </si>
  <si>
    <t>Waitsburg</t>
  </si>
  <si>
    <t>Waterville</t>
  </si>
  <si>
    <t>Yarrow Point</t>
  </si>
  <si>
    <t>Rock Island</t>
  </si>
  <si>
    <t>Reardan</t>
  </si>
  <si>
    <t>Tonasket</t>
  </si>
  <si>
    <t>Republic</t>
  </si>
  <si>
    <t>Riverside</t>
  </si>
  <si>
    <t>Twisp</t>
  </si>
  <si>
    <t>Rockford</t>
  </si>
  <si>
    <t>Roslyn</t>
  </si>
  <si>
    <t>Rosalia</t>
  </si>
  <si>
    <t>Ruston</t>
  </si>
  <si>
    <t>Roy</t>
  </si>
  <si>
    <t>Wilbur</t>
  </si>
  <si>
    <t>Tekoa</t>
  </si>
  <si>
    <t>Toledo</t>
  </si>
  <si>
    <t>Skykomish</t>
  </si>
  <si>
    <t>Vader</t>
  </si>
  <si>
    <t>South Cle Elum</t>
  </si>
  <si>
    <t>South Prairie</t>
  </si>
  <si>
    <t>Spangle</t>
  </si>
  <si>
    <t>Sprague</t>
  </si>
  <si>
    <t>Springdale</t>
  </si>
  <si>
    <t>St. John</t>
  </si>
  <si>
    <t>Starbuck</t>
  </si>
  <si>
    <t>Wilkeson</t>
  </si>
  <si>
    <t>Winthrop</t>
  </si>
  <si>
    <t>Uniontown</t>
  </si>
  <si>
    <t>Washtucna</t>
  </si>
  <si>
    <t>Waverly</t>
  </si>
  <si>
    <t>Wilson Creek</t>
  </si>
  <si>
    <t>State of Washington</t>
  </si>
  <si>
    <t>(CARES Act)</t>
  </si>
  <si>
    <t>(ARP Act)</t>
  </si>
  <si>
    <t>Detail of General Funding for State and Local Governments</t>
  </si>
  <si>
    <t>($, shaded amounts were distributed by the state)</t>
  </si>
  <si>
    <t>Distributed to Locals</t>
  </si>
  <si>
    <t>Retained by State</t>
  </si>
  <si>
    <t>WA Counties (direct from U.S.)</t>
  </si>
  <si>
    <t>Counties (from state)</t>
  </si>
  <si>
    <t>Total to Counties</t>
  </si>
  <si>
    <t>WA Cities (direct from U.S.)</t>
  </si>
  <si>
    <t>Cities (from state)</t>
  </si>
  <si>
    <t>Total to Cities</t>
  </si>
  <si>
    <t>ARPA</t>
  </si>
  <si>
    <t>CRRSAA</t>
  </si>
  <si>
    <t>CARES</t>
  </si>
  <si>
    <t>FY 2021</t>
  </si>
  <si>
    <t>FY 2020</t>
  </si>
  <si>
    <t>Kennewick-Pasco</t>
  </si>
  <si>
    <t>Lewiston (ID-WA)</t>
  </si>
  <si>
    <t>Longview (WA-OR)</t>
  </si>
  <si>
    <t>Olympia-Lacey</t>
  </si>
  <si>
    <t>Portland (WA part)</t>
  </si>
  <si>
    <t>Walla Walla (WA-OR)</t>
  </si>
  <si>
    <t>Yakima</t>
  </si>
  <si>
    <t>WA</t>
  </si>
  <si>
    <t>Urban Transit</t>
  </si>
  <si>
    <t>Transit funding, $</t>
  </si>
  <si>
    <t>Urban Subtotal</t>
  </si>
  <si>
    <t>Rural Transit</t>
  </si>
  <si>
    <t>ESSER I Final</t>
  </si>
  <si>
    <t>ESSER II Final</t>
  </si>
  <si>
    <t>Total Combined 
ESSER Funds</t>
  </si>
  <si>
    <t>District</t>
  </si>
  <si>
    <t>ABERDEEN</t>
  </si>
  <si>
    <t>ADNA</t>
  </si>
  <si>
    <t>ALMIRA</t>
  </si>
  <si>
    <t>ANACORTES</t>
  </si>
  <si>
    <t>ARLINGTON</t>
  </si>
  <si>
    <t>ASOTIN-ANATONE</t>
  </si>
  <si>
    <t>AUBURN</t>
  </si>
  <si>
    <t>BAINBRIDGE ISLAND</t>
  </si>
  <si>
    <t>BATTLE GROUND</t>
  </si>
  <si>
    <t>BELLEVUE</t>
  </si>
  <si>
    <t>BELLINGHAM</t>
  </si>
  <si>
    <t>BENGE</t>
  </si>
  <si>
    <t>BETHEL</t>
  </si>
  <si>
    <t>BICKLETON</t>
  </si>
  <si>
    <t>BLAINE</t>
  </si>
  <si>
    <t>BOISTFORT</t>
  </si>
  <si>
    <t>BREMERTON</t>
  </si>
  <si>
    <t>BREWSTER</t>
  </si>
  <si>
    <t>BRIDGEPORT</t>
  </si>
  <si>
    <t>BRINNON</t>
  </si>
  <si>
    <t>BURLINGTON-EDISON</t>
  </si>
  <si>
    <t>CAMAS</t>
  </si>
  <si>
    <t>CAPE FLATTERY</t>
  </si>
  <si>
    <t>CARBONADO</t>
  </si>
  <si>
    <t>CASCADE</t>
  </si>
  <si>
    <t>CASCADE MIDWAY CHARTER</t>
  </si>
  <si>
    <t>CASHMERE</t>
  </si>
  <si>
    <t>CASTLE ROCK</t>
  </si>
  <si>
    <t>CATALYST BREMERTON CHARTER</t>
  </si>
  <si>
    <t>CENTERVILLE</t>
  </si>
  <si>
    <t>CENTRAL KITSAP</t>
  </si>
  <si>
    <t>CENTRAL VALLEY</t>
  </si>
  <si>
    <t>CENTRALIA</t>
  </si>
  <si>
    <t>CHEHALIS</t>
  </si>
  <si>
    <t>CHENEY</t>
  </si>
  <si>
    <t>CHEWELAH</t>
  </si>
  <si>
    <t>CHIMACUM</t>
  </si>
  <si>
    <t>CLARKSTON</t>
  </si>
  <si>
    <t>CLE ELUM-ROSLYN</t>
  </si>
  <si>
    <t>CLOVER PARK</t>
  </si>
  <si>
    <t>COLFAX</t>
  </si>
  <si>
    <t>COLLEGE PLACE</t>
  </si>
  <si>
    <t>COLTON</t>
  </si>
  <si>
    <t>COLUMBIA (STEV)</t>
  </si>
  <si>
    <t>COLUMBIA (WALLA)</t>
  </si>
  <si>
    <t>COLVILLE</t>
  </si>
  <si>
    <t>CONCRETE</t>
  </si>
  <si>
    <t>CONWAY</t>
  </si>
  <si>
    <t>COSMOPOLIS</t>
  </si>
  <si>
    <t>COULEE-HARTLINE</t>
  </si>
  <si>
    <t>COUPEVILLE</t>
  </si>
  <si>
    <t>CRESCENT</t>
  </si>
  <si>
    <t>CRESTON</t>
  </si>
  <si>
    <t>CURLEW</t>
  </si>
  <si>
    <t>CUSICK</t>
  </si>
  <si>
    <t>DAMMAN</t>
  </si>
  <si>
    <t>DARRINGTON</t>
  </si>
  <si>
    <t>DAVENPORT</t>
  </si>
  <si>
    <t>DAYTON</t>
  </si>
  <si>
    <t>DEER PARK</t>
  </si>
  <si>
    <t>DIERINGER</t>
  </si>
  <si>
    <t>DIXIE</t>
  </si>
  <si>
    <t>EAST VALLEY (SPK)</t>
  </si>
  <si>
    <t>EAST VALLEY (YAK)</t>
  </si>
  <si>
    <t>EASTMONT</t>
  </si>
  <si>
    <t>EASTON</t>
  </si>
  <si>
    <t>EATONVILLE</t>
  </si>
  <si>
    <t>EDMONDS</t>
  </si>
  <si>
    <t>ELLENSBURG</t>
  </si>
  <si>
    <t>ELMA</t>
  </si>
  <si>
    <t>ENDICOTT</t>
  </si>
  <si>
    <t>ENTIAT</t>
  </si>
  <si>
    <t>ENUMCLAW</t>
  </si>
  <si>
    <t>EPHRATA</t>
  </si>
  <si>
    <t>EVALINE</t>
  </si>
  <si>
    <t>EVERETT</t>
  </si>
  <si>
    <t>EVERGREEN (CLARK)</t>
  </si>
  <si>
    <t>EVERGREEN (STEV)</t>
  </si>
  <si>
    <t>FEDERAL WAY</t>
  </si>
  <si>
    <t>FERNDALE</t>
  </si>
  <si>
    <t>FIFE</t>
  </si>
  <si>
    <t>FINLEY</t>
  </si>
  <si>
    <t>FRANKLIN PIERCE</t>
  </si>
  <si>
    <t>FREEMAN</t>
  </si>
  <si>
    <t>GARFIELD</t>
  </si>
  <si>
    <t>GLENWOOD</t>
  </si>
  <si>
    <t>GOLDENDALE</t>
  </si>
  <si>
    <t>GRAND COULEE</t>
  </si>
  <si>
    <t>GRANDVIEW</t>
  </si>
  <si>
    <t>GRANGER</t>
  </si>
  <si>
    <t>GRANITE FALLS</t>
  </si>
  <si>
    <t>GRAPEVIEW</t>
  </si>
  <si>
    <t>GREAT NORTHERN</t>
  </si>
  <si>
    <t>GREEN MOUNTAIN</t>
  </si>
  <si>
    <t>GRIFFIN</t>
  </si>
  <si>
    <t>HARRINGTON</t>
  </si>
  <si>
    <t>HIGHLAND</t>
  </si>
  <si>
    <t>HIGHLINE</t>
  </si>
  <si>
    <t>HOCKINSON</t>
  </si>
  <si>
    <t>HOOD CANAL</t>
  </si>
  <si>
    <t>HOQUIAM</t>
  </si>
  <si>
    <t>IMPACT CHARTER</t>
  </si>
  <si>
    <t>IMPACT SALISH SEA CHARTER</t>
  </si>
  <si>
    <t>INCHELIUM</t>
  </si>
  <si>
    <t>INDEX</t>
  </si>
  <si>
    <t>ISSAQUAH</t>
  </si>
  <si>
    <t>KAHLOTUS</t>
  </si>
  <si>
    <t>KALAMA</t>
  </si>
  <si>
    <t>KELLER</t>
  </si>
  <si>
    <t>KELSO</t>
  </si>
  <si>
    <t>KENNEWICK</t>
  </si>
  <si>
    <t>KENT</t>
  </si>
  <si>
    <t>KETTLE FALLS</t>
  </si>
  <si>
    <t>KIONA-BENTON</t>
  </si>
  <si>
    <t>KITTITAS</t>
  </si>
  <si>
    <t>KLICKITAT</t>
  </si>
  <si>
    <t>LA CENTER</t>
  </si>
  <si>
    <t>LA CONNER</t>
  </si>
  <si>
    <t>LACROSSE</t>
  </si>
  <si>
    <t>LAKE CHELAN</t>
  </si>
  <si>
    <t>LAKE STEVENS</t>
  </si>
  <si>
    <t>LAKE WASHINGTON</t>
  </si>
  <si>
    <t>LAKEWOOD</t>
  </si>
  <si>
    <t>LAMONT</t>
  </si>
  <si>
    <t>LIBERTY</t>
  </si>
  <si>
    <t>LIND</t>
  </si>
  <si>
    <t>LONGVIEW</t>
  </si>
  <si>
    <t>LOON LAKE</t>
  </si>
  <si>
    <t>LOPEZ</t>
  </si>
  <si>
    <t>LUMEN CHARTER</t>
  </si>
  <si>
    <t>LYLE</t>
  </si>
  <si>
    <t>LYNDEN</t>
  </si>
  <si>
    <t>MABTON</t>
  </si>
  <si>
    <t>MANSFIELD</t>
  </si>
  <si>
    <t>MANSON</t>
  </si>
  <si>
    <t>MARY M KNIGHT</t>
  </si>
  <si>
    <t>MARY WALKER</t>
  </si>
  <si>
    <t>MARYSVILLE</t>
  </si>
  <si>
    <t>MCCLEARY</t>
  </si>
  <si>
    <t>MEAD</t>
  </si>
  <si>
    <t>MEDICAL LAKE</t>
  </si>
  <si>
    <t>MERCER ISLAND</t>
  </si>
  <si>
    <t>MERIDIAN</t>
  </si>
  <si>
    <t>METHOW VALLEY</t>
  </si>
  <si>
    <t>MILL A</t>
  </si>
  <si>
    <t>MONROE</t>
  </si>
  <si>
    <t>MONTESANO</t>
  </si>
  <si>
    <t>MORTON</t>
  </si>
  <si>
    <t>MOSES LAKE</t>
  </si>
  <si>
    <t>MOSSYROCK</t>
  </si>
  <si>
    <t>MOUNT ADAMS</t>
  </si>
  <si>
    <t>MOUNT BAKER</t>
  </si>
  <si>
    <t>MOUNT PLEASANT</t>
  </si>
  <si>
    <t>MOUNT VERNON</t>
  </si>
  <si>
    <t>MUKILTEO</t>
  </si>
  <si>
    <t>NACHES VALLEY</t>
  </si>
  <si>
    <t>NAPAVINE</t>
  </si>
  <si>
    <t>NASELLE-GRAYS</t>
  </si>
  <si>
    <t>NESPELEM</t>
  </si>
  <si>
    <t>NEWPORT</t>
  </si>
  <si>
    <t>NINE MILE FALLS</t>
  </si>
  <si>
    <t>NOOKSACK VALLEY</t>
  </si>
  <si>
    <t>NORTH BEACH</t>
  </si>
  <si>
    <t>NORTH FRANKLIN</t>
  </si>
  <si>
    <t>NORTH KITSAP</t>
  </si>
  <si>
    <t>NORTH MASON</t>
  </si>
  <si>
    <t>NORTH RIVER</t>
  </si>
  <si>
    <t>NORTH THURSTON</t>
  </si>
  <si>
    <t>NORTHPORT</t>
  </si>
  <si>
    <t>NORTHSHORE</t>
  </si>
  <si>
    <t>OAK HARBOR</t>
  </si>
  <si>
    <t>OAKESDALE</t>
  </si>
  <si>
    <t>OAKVILLE</t>
  </si>
  <si>
    <t>OCEAN BEACH</t>
  </si>
  <si>
    <t>OCOSTA</t>
  </si>
  <si>
    <t>ODESSA</t>
  </si>
  <si>
    <t>OKANOGAN</t>
  </si>
  <si>
    <t>OLYMPIA</t>
  </si>
  <si>
    <t>OMAK</t>
  </si>
  <si>
    <t>ONALASKA</t>
  </si>
  <si>
    <t>ONION CREEK</t>
  </si>
  <si>
    <t>ORCAS ISLAND</t>
  </si>
  <si>
    <t>ORCHARD PRAIRIE</t>
  </si>
  <si>
    <t>ORIENT</t>
  </si>
  <si>
    <t>ORONDO</t>
  </si>
  <si>
    <t>OROVILLE</t>
  </si>
  <si>
    <t>ORTING</t>
  </si>
  <si>
    <t>OTHELLO</t>
  </si>
  <si>
    <t>PALISADES</t>
  </si>
  <si>
    <t>PALOUSE</t>
  </si>
  <si>
    <t>PASCO</t>
  </si>
  <si>
    <t>PATEROS</t>
  </si>
  <si>
    <t>PATERSON</t>
  </si>
  <si>
    <t>PE ELL</t>
  </si>
  <si>
    <t>PENINSULA</t>
  </si>
  <si>
    <t>PIONEER</t>
  </si>
  <si>
    <t>POMEROY</t>
  </si>
  <si>
    <t>PORT ANGELES</t>
  </si>
  <si>
    <t>PORT TOWNSEND</t>
  </si>
  <si>
    <t>PRESCOTT</t>
  </si>
  <si>
    <t>PRIDE PREP CHARTER</t>
  </si>
  <si>
    <t>PROSSER</t>
  </si>
  <si>
    <t>PULLMAN</t>
  </si>
  <si>
    <t>PUYALLUP</t>
  </si>
  <si>
    <t>QUEETS-CLEARWATER</t>
  </si>
  <si>
    <t>QUILCENE</t>
  </si>
  <si>
    <t>QUILLAYUTE VALLEY</t>
  </si>
  <si>
    <t>QUINAULT</t>
  </si>
  <si>
    <t>QUINCY</t>
  </si>
  <si>
    <t>RAINIER</t>
  </si>
  <si>
    <t>RAINIER PREP CHARTER</t>
  </si>
  <si>
    <t>RAINIER VALLEY CHARTER</t>
  </si>
  <si>
    <t>RAYMOND</t>
  </si>
  <si>
    <t>REARDAN-EDWALL</t>
  </si>
  <si>
    <t>RENTON</t>
  </si>
  <si>
    <t>REPUBLIC</t>
  </si>
  <si>
    <t>RICHLAND</t>
  </si>
  <si>
    <t>RIDGEFIELD</t>
  </si>
  <si>
    <t>RITZVILLE</t>
  </si>
  <si>
    <t>RIVERSIDE</t>
  </si>
  <si>
    <t>RIVERVIEW</t>
  </si>
  <si>
    <t>ROCHESTER</t>
  </si>
  <si>
    <t>ROOSEVELT</t>
  </si>
  <si>
    <t>ROSALIA</t>
  </si>
  <si>
    <t>ROYAL</t>
  </si>
  <si>
    <t>SAN JUAN ISLAND</t>
  </si>
  <si>
    <t>SATSOP</t>
  </si>
  <si>
    <t>SCHOOL FOR THE DEAF</t>
  </si>
  <si>
    <t>SCHOOL OF THE BLIND</t>
  </si>
  <si>
    <t>SEATTLE</t>
  </si>
  <si>
    <t>SEDRO-WOOLLEY</t>
  </si>
  <si>
    <t>SELAH</t>
  </si>
  <si>
    <t>SELKIRK</t>
  </si>
  <si>
    <t>SEQUIM</t>
  </si>
  <si>
    <t>SHAW ISLAND</t>
  </si>
  <si>
    <t>SHELTON</t>
  </si>
  <si>
    <t>SHORELINE</t>
  </si>
  <si>
    <t>SKAMANIA</t>
  </si>
  <si>
    <t>SKYKOMISH</t>
  </si>
  <si>
    <t>SNOHOMISH</t>
  </si>
  <si>
    <t>SNOQUALMIE VALLEY</t>
  </si>
  <si>
    <t>SOAP LAKE</t>
  </si>
  <si>
    <t>SOUTH BEND</t>
  </si>
  <si>
    <t>SOUTH KITSAP</t>
  </si>
  <si>
    <t>SOUTH WHIDBEY</t>
  </si>
  <si>
    <t>SOUTHSIDE</t>
  </si>
  <si>
    <t>SPOKANE</t>
  </si>
  <si>
    <t>SPOKANE INTERNATIONAL ACADEMY</t>
  </si>
  <si>
    <t>SPRAGUE</t>
  </si>
  <si>
    <t>ST JOHN</t>
  </si>
  <si>
    <t>STANWOOD</t>
  </si>
  <si>
    <t>STAR</t>
  </si>
  <si>
    <t>STARBUCK</t>
  </si>
  <si>
    <t>STEHEKIN</t>
  </si>
  <si>
    <t>STEILACOOM</t>
  </si>
  <si>
    <t>STEPTOE</t>
  </si>
  <si>
    <t>STEVENSON-CARSON</t>
  </si>
  <si>
    <t>SULTAN</t>
  </si>
  <si>
    <t>SUMMIT ATLAS CHARTER</t>
  </si>
  <si>
    <t>SUMMIT OLYMPUS CHARTER</t>
  </si>
  <si>
    <t>SUMMIT SIERRA CHARTER</t>
  </si>
  <si>
    <t>SUMMIT VALLEY</t>
  </si>
  <si>
    <t>SUMNER</t>
  </si>
  <si>
    <t>SUNNYSIDE</t>
  </si>
  <si>
    <t>SUQUAMISH</t>
  </si>
  <si>
    <t>TACOMA</t>
  </si>
  <si>
    <t>TAHOLAH</t>
  </si>
  <si>
    <t>TAHOMA</t>
  </si>
  <si>
    <t>TEKOA</t>
  </si>
  <si>
    <t>TENINO</t>
  </si>
  <si>
    <t>THORP</t>
  </si>
  <si>
    <t>TOLEDO</t>
  </si>
  <si>
    <t>TONASKET</t>
  </si>
  <si>
    <t>TOPPENISH</t>
  </si>
  <si>
    <t>TOUCHET</t>
  </si>
  <si>
    <t>TOUTLE LAKE</t>
  </si>
  <si>
    <t>TROUT LAKE</t>
  </si>
  <si>
    <t>TUKWILA</t>
  </si>
  <si>
    <t>TUMWATER</t>
  </si>
  <si>
    <t>UNION GAP</t>
  </si>
  <si>
    <t>UNIVERSITY PLACE</t>
  </si>
  <si>
    <t>VALLEY</t>
  </si>
  <si>
    <t>VANCOUVER</t>
  </si>
  <si>
    <t>VASHON ISLAND</t>
  </si>
  <si>
    <t>WAHKIAKUM</t>
  </si>
  <si>
    <t>WAHLUKE</t>
  </si>
  <si>
    <t>WAITSBURG</t>
  </si>
  <si>
    <t>WALLA WALLA</t>
  </si>
  <si>
    <t>WAPATO</t>
  </si>
  <si>
    <t>WARDEN</t>
  </si>
  <si>
    <t>WASHOUGAL</t>
  </si>
  <si>
    <t>WASHTUCNA</t>
  </si>
  <si>
    <t>WATERVILLE</t>
  </si>
  <si>
    <t>WELLPINIT</t>
  </si>
  <si>
    <t>WENATCHEE</t>
  </si>
  <si>
    <t>WEST VALLEY (SPK)</t>
  </si>
  <si>
    <t>WEST VALLEY (YAK)</t>
  </si>
  <si>
    <t>WHITE PASS</t>
  </si>
  <si>
    <t>WHITE RIVER</t>
  </si>
  <si>
    <t>WHITE SALMON</t>
  </si>
  <si>
    <t>WILBUR</t>
  </si>
  <si>
    <t>WILLAPA VALLEY</t>
  </si>
  <si>
    <t>WILLOW CHARTER</t>
  </si>
  <si>
    <t>WILSON CREEK</t>
  </si>
  <si>
    <t>WINLOCK</t>
  </si>
  <si>
    <t>WISHKAH VALLEY</t>
  </si>
  <si>
    <t>WISHRAM</t>
  </si>
  <si>
    <t>WOODLAND</t>
  </si>
  <si>
    <t>YAKIMA</t>
  </si>
  <si>
    <t>YELM</t>
  </si>
  <si>
    <t>ZILLAH</t>
  </si>
  <si>
    <r>
      <rPr>
        <b/>
        <u/>
        <sz val="10"/>
        <rFont val="Microsoft New Tai Lue"/>
        <family val="2"/>
      </rPr>
      <t>ESSER I</t>
    </r>
    <r>
      <rPr>
        <sz val="10"/>
        <rFont val="Microsoft New Tai Lue"/>
        <family val="2"/>
      </rPr>
      <t>: Funds are currently available for all recipients to claim.</t>
    </r>
  </si>
  <si>
    <r>
      <rPr>
        <b/>
        <u/>
        <sz val="10"/>
        <rFont val="Microsoft New Tai Lue"/>
        <family val="2"/>
      </rPr>
      <t>ESSER II</t>
    </r>
    <r>
      <rPr>
        <sz val="10"/>
        <rFont val="Microsoft New Tai Lue"/>
        <family val="2"/>
      </rPr>
      <t xml:space="preserve">: The legislature approved the availability of 90% of the amounts listed below for school districts to claim pending an OSPI approved school reopening plan.  Non-Title I recipient districts (in yellow) do not have access to these funds at this time. </t>
    </r>
  </si>
  <si>
    <r>
      <rPr>
        <b/>
        <u/>
        <sz val="10"/>
        <rFont val="Microsoft New Tai Lue"/>
        <family val="2"/>
      </rPr>
      <t>ESSER III</t>
    </r>
    <r>
      <rPr>
        <b/>
        <sz val="10"/>
        <rFont val="Microsoft New Tai Lue"/>
        <family val="2"/>
      </rPr>
      <t xml:space="preserve">: </t>
    </r>
    <r>
      <rPr>
        <sz val="10"/>
        <rFont val="Microsoft New Tai Lue"/>
        <family val="2"/>
      </rPr>
      <t>The values provided are estimates only.  The timing of the availability, including any potential phased release, will be determined by the legislature. At this time OSPI cannot reasonably project when districts will be able to access these funds.</t>
    </r>
  </si>
  <si>
    <r>
      <rPr>
        <b/>
        <i/>
        <u/>
        <sz val="10"/>
        <color rgb="FFFF0000"/>
        <rFont val="Microsoft New Tai Lue"/>
        <family val="2"/>
      </rPr>
      <t>Estimated</t>
    </r>
    <r>
      <rPr>
        <b/>
        <sz val="10"/>
        <rFont val="Microsoft New Tai Lue"/>
        <family val="2"/>
      </rPr>
      <t xml:space="preserve"> 
ESSER III</t>
    </r>
  </si>
  <si>
    <t>From OSPI (3/12/2021)</t>
  </si>
  <si>
    <t>OSPI</t>
  </si>
  <si>
    <t>https://lnks.gd/l/eyJhbGciOiJIUzI1NiJ9.eyJidWxsZXRpbl9saW5rX2lkIjoxMDAsInVyaSI6ImJwMjpjbGljayIsImJ1bGxldGluX2lkIjoiMjAyMTAzMTIuMzY5MDEzMDEiLCJ1cmwiOiJodHRwczovL3d3dy5rMTIud2EudXMvc2l0ZXMvZGVmYXVsdC9maWxlcy9wdWJsaWMvY29tbXVuaWNhdGlvbnMvRVNTRVJDb21wYXJpc29uLnhsc3gifQ.mtCdGIEHW82di8BpMFLK5mBCul-vnag29qNTWlfaOhU/s/743724680/br/99848999063-l</t>
  </si>
  <si>
    <t>Federal Coronavirus Relief Appropriations Flowing to Washington</t>
  </si>
  <si>
    <t>Coronavirus Relief Fund (to state)/State Fiscal Recovery Fund</t>
  </si>
  <si>
    <t>Coronavirus Relief Fund (direct to locals)/Local Fiscal Recovery Fund</t>
  </si>
  <si>
    <t>Higher Education Emergency Relief Fund</t>
  </si>
  <si>
    <t>Federal Coronavirus Relief Appropriations Flowing through Washington's Governments</t>
  </si>
  <si>
    <t>Individuals with Disabilities in Education</t>
  </si>
  <si>
    <t>Paratransit</t>
  </si>
  <si>
    <t>COVID screening testing for schools</t>
  </si>
  <si>
    <t>Substance Abuse Block Grant</t>
  </si>
  <si>
    <t>Mental Health Block Grant</t>
  </si>
  <si>
    <t>LIHEAP</t>
  </si>
  <si>
    <t>https://www.hhs.gov/about/news/2021/03/17/biden-administration-invest-more-than-12-billion-expand-covid-19-testing.html</t>
  </si>
  <si>
    <t>U.S. Department of Health and Human Services</t>
  </si>
  <si>
    <t>U.S. Department of Education</t>
  </si>
  <si>
    <t>https://oese.ed.gov/files/2021/03/FINAL_ARP-ESSER-Methodology-and-Table.pdf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</si>
</sst>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quot;$&quot;#,##0.000"/>
    <numFmt numFmtId="166" formatCode="&quot;$&quot;#,##0"/>
    <numFmt numFmtId="167" formatCode="&quot;$&quot;#,##0.0000"/>
    <numFmt numFmtId="168" formatCode="_(&quot;$&quot;* #,##0_);_(&quot;$&quot;* \(#,##0\);_(&quot;$&quot;* &quot;-&quot;??_);_(@_)"/>
  </numFmts>
  <fonts count="1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Microsoft New Tai Lue"/>
      <family val="2"/>
    </font>
    <font>
      <u/>
      <sz val="11"/>
      <color theme="10"/>
      <name val="Microsoft New Tai Lue"/>
      <family val="2"/>
    </font>
    <font>
      <b/>
      <sz val="11"/>
      <color theme="1"/>
      <name val="Microsoft New Tai Lue"/>
      <family val="2"/>
    </font>
    <font>
      <i/>
      <sz val="11"/>
      <color theme="1"/>
      <name val="Microsoft New Tai Lue"/>
      <family val="2"/>
    </font>
    <font>
      <u/>
      <sz val="11"/>
      <color theme="1"/>
      <name val="Microsoft New Tai Lue"/>
      <family val="2"/>
    </font>
    <font>
      <sz val="10"/>
      <name val="Arial"/>
      <family val="2"/>
    </font>
    <font>
      <sz val="10"/>
      <name val="Microsoft New Tai Lue"/>
      <family val="2"/>
    </font>
    <font>
      <b/>
      <u/>
      <sz val="10"/>
      <name val="Microsoft New Tai Lue"/>
      <family val="2"/>
    </font>
    <font>
      <b/>
      <sz val="10"/>
      <name val="Microsoft New Tai Lue"/>
      <family val="2"/>
    </font>
    <font>
      <b/>
      <i/>
      <u/>
      <sz val="10"/>
      <color rgb="FFFF0000"/>
      <name val="Microsoft New Tai Lue"/>
      <family val="2"/>
    </font>
    <font>
      <sz val="10"/>
      <color theme="1"/>
      <name val="Microsoft New Tai Lue"/>
      <family val="2"/>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8" fillId="0" borderId="0"/>
    <xf numFmtId="43" fontId="8" fillId="0" borderId="0" applyFont="0" applyFill="0" applyBorder="0" applyAlignment="0" applyProtection="0"/>
  </cellStyleXfs>
  <cellXfs count="68">
    <xf numFmtId="0" fontId="0" fillId="0" borderId="0" xfId="0"/>
    <xf numFmtId="0" fontId="3" fillId="0" borderId="0" xfId="0" applyFont="1"/>
    <xf numFmtId="0" fontId="3" fillId="0" borderId="0" xfId="0" applyFont="1" applyFill="1"/>
    <xf numFmtId="0" fontId="4" fillId="0" borderId="0" xfId="3" applyFont="1" applyFill="1"/>
    <xf numFmtId="0" fontId="5"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xf>
    <xf numFmtId="14" fontId="3" fillId="0" borderId="0" xfId="0" applyNumberFormat="1" applyFont="1" applyFill="1" applyAlignment="1">
      <alignment horizontal="center"/>
    </xf>
    <xf numFmtId="164" fontId="3" fillId="0" borderId="0" xfId="0" applyNumberFormat="1" applyFont="1" applyFill="1" applyAlignment="1">
      <alignment horizontal="center"/>
    </xf>
    <xf numFmtId="164" fontId="3" fillId="0" borderId="0" xfId="0" applyNumberFormat="1" applyFont="1" applyFill="1"/>
    <xf numFmtId="165" fontId="3" fillId="0" borderId="0" xfId="0" applyNumberFormat="1" applyFont="1" applyFill="1" applyAlignment="1">
      <alignment horizontal="center"/>
    </xf>
    <xf numFmtId="0" fontId="6" fillId="0" borderId="0" xfId="0" applyFont="1" applyFill="1"/>
    <xf numFmtId="164" fontId="6" fillId="0" borderId="0" xfId="0" applyNumberFormat="1" applyFont="1" applyFill="1" applyAlignment="1">
      <alignment horizontal="center"/>
    </xf>
    <xf numFmtId="165" fontId="6" fillId="0" borderId="0" xfId="0" applyNumberFormat="1" applyFont="1" applyFill="1" applyAlignment="1">
      <alignment horizontal="center"/>
    </xf>
    <xf numFmtId="165" fontId="3" fillId="0" borderId="0" xfId="0" applyNumberFormat="1" applyFont="1" applyFill="1"/>
    <xf numFmtId="165" fontId="5" fillId="0" borderId="0" xfId="0" applyNumberFormat="1" applyFont="1" applyFill="1" applyAlignment="1">
      <alignment horizontal="center"/>
    </xf>
    <xf numFmtId="0" fontId="7" fillId="0" borderId="0" xfId="0" applyFont="1" applyFill="1"/>
    <xf numFmtId="164" fontId="5" fillId="0" borderId="0" xfId="0" applyNumberFormat="1" applyFont="1" applyFill="1" applyAlignment="1">
      <alignment horizontal="center"/>
    </xf>
    <xf numFmtId="0" fontId="3" fillId="0" borderId="0" xfId="0" applyFont="1" applyAlignment="1">
      <alignment horizontal="right"/>
    </xf>
    <xf numFmtId="166" fontId="3" fillId="0" borderId="0" xfId="0" applyNumberFormat="1" applyFont="1"/>
    <xf numFmtId="0" fontId="3" fillId="0" borderId="0" xfId="0" applyFont="1" applyAlignment="1">
      <alignment horizontal="center"/>
    </xf>
    <xf numFmtId="166" fontId="3" fillId="0" borderId="0" xfId="0" applyNumberFormat="1" applyFont="1" applyAlignment="1">
      <alignment horizontal="center" wrapText="1"/>
    </xf>
    <xf numFmtId="166" fontId="3" fillId="0" borderId="0" xfId="0" applyNumberFormat="1" applyFont="1" applyAlignment="1">
      <alignment horizontal="center"/>
    </xf>
    <xf numFmtId="166" fontId="3" fillId="2" borderId="0" xfId="0" applyNumberFormat="1" applyFont="1" applyFill="1" applyAlignment="1">
      <alignment horizontal="center"/>
    </xf>
    <xf numFmtId="0" fontId="5" fillId="0" borderId="0" xfId="0" applyFont="1"/>
    <xf numFmtId="166" fontId="5" fillId="0" borderId="0" xfId="0" applyNumberFormat="1" applyFont="1"/>
    <xf numFmtId="166" fontId="5" fillId="0" borderId="0" xfId="0" applyNumberFormat="1" applyFont="1" applyAlignment="1">
      <alignment horizontal="center"/>
    </xf>
    <xf numFmtId="0" fontId="3" fillId="0" borderId="0" xfId="0" applyFont="1" applyAlignment="1">
      <alignment horizontal="center" wrapText="1"/>
    </xf>
    <xf numFmtId="165" fontId="3" fillId="0" borderId="0" xfId="0" applyNumberFormat="1" applyFont="1"/>
    <xf numFmtId="167" fontId="3" fillId="0" borderId="0" xfId="0" applyNumberFormat="1" applyFont="1"/>
    <xf numFmtId="0" fontId="6" fillId="0" borderId="0" xfId="0" applyFont="1"/>
    <xf numFmtId="166" fontId="6" fillId="0" borderId="0" xfId="0" applyNumberFormat="1" applyFont="1"/>
    <xf numFmtId="0" fontId="9" fillId="0" borderId="0" xfId="4" applyFont="1"/>
    <xf numFmtId="43" fontId="11" fillId="0" borderId="0" xfId="5" applyFont="1" applyAlignment="1">
      <alignment horizontal="center" wrapText="1"/>
    </xf>
    <xf numFmtId="49" fontId="11" fillId="0" borderId="0" xfId="4" applyNumberFormat="1" applyFont="1"/>
    <xf numFmtId="168" fontId="11" fillId="0" borderId="1" xfId="1" applyNumberFormat="1" applyFont="1" applyFill="1" applyBorder="1" applyAlignment="1">
      <alignment horizontal="center"/>
    </xf>
    <xf numFmtId="168" fontId="11" fillId="0" borderId="1" xfId="1" applyNumberFormat="1" applyFont="1" applyBorder="1"/>
    <xf numFmtId="168" fontId="11" fillId="0" borderId="1" xfId="1" applyNumberFormat="1" applyFont="1" applyFill="1" applyBorder="1"/>
    <xf numFmtId="0" fontId="11" fillId="0" borderId="0" xfId="4" applyFont="1"/>
    <xf numFmtId="168" fontId="9" fillId="0" borderId="1" xfId="1" applyNumberFormat="1" applyFont="1" applyBorder="1"/>
    <xf numFmtId="168" fontId="9" fillId="0" borderId="1" xfId="4" applyNumberFormat="1" applyFont="1" applyBorder="1"/>
    <xf numFmtId="168" fontId="9" fillId="3" borderId="1" xfId="4" applyNumberFormat="1" applyFont="1" applyFill="1" applyBorder="1"/>
    <xf numFmtId="168" fontId="9" fillId="3" borderId="1" xfId="1" applyNumberFormat="1" applyFont="1" applyFill="1" applyBorder="1"/>
    <xf numFmtId="0" fontId="13" fillId="0" borderId="0" xfId="4" applyFont="1"/>
    <xf numFmtId="166" fontId="6" fillId="0" borderId="0" xfId="0" applyNumberFormat="1" applyFont="1" applyFill="1" applyAlignment="1">
      <alignment horizontal="center"/>
    </xf>
    <xf numFmtId="166" fontId="5" fillId="0" borderId="0" xfId="0" applyNumberFormat="1" applyFont="1" applyFill="1" applyAlignment="1">
      <alignment horizontal="center"/>
    </xf>
    <xf numFmtId="166" fontId="3" fillId="0" borderId="0" xfId="0" applyNumberFormat="1" applyFont="1" applyFill="1" applyAlignment="1">
      <alignment horizontal="center"/>
    </xf>
    <xf numFmtId="0" fontId="5" fillId="0" borderId="0" xfId="0" applyFont="1" applyFill="1" applyAlignment="1"/>
    <xf numFmtId="0" fontId="3" fillId="0" borderId="0" xfId="0" applyFont="1" applyFill="1" applyAlignment="1"/>
    <xf numFmtId="14" fontId="3" fillId="0" borderId="4"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9" fillId="0" borderId="0" xfId="4" applyFont="1" applyAlignment="1">
      <alignment horizontal="left" vertical="center" wrapText="1"/>
    </xf>
    <xf numFmtId="0" fontId="11" fillId="0" borderId="0" xfId="5" applyNumberFormat="1" applyFont="1" applyAlignment="1">
      <alignment vertical="top" wrapText="1"/>
    </xf>
    <xf numFmtId="0" fontId="11" fillId="0" borderId="1" xfId="4" applyFont="1" applyBorder="1" applyAlignment="1">
      <alignment horizontal="center" vertical="center"/>
    </xf>
    <xf numFmtId="9" fontId="11" fillId="0" borderId="2" xfId="2" applyFont="1" applyBorder="1" applyAlignment="1">
      <alignment horizontal="center" vertical="center" wrapText="1"/>
    </xf>
    <xf numFmtId="9" fontId="11" fillId="0" borderId="3" xfId="2" applyFont="1" applyBorder="1" applyAlignment="1">
      <alignment horizontal="center" vertical="center" wrapText="1"/>
    </xf>
    <xf numFmtId="0" fontId="11" fillId="0" borderId="2" xfId="4" applyFont="1" applyBorder="1" applyAlignment="1">
      <alignment horizontal="center" vertical="center" wrapText="1"/>
    </xf>
    <xf numFmtId="0" fontId="11" fillId="0" borderId="3" xfId="4" applyFont="1" applyBorder="1" applyAlignment="1">
      <alignment horizontal="center" vertical="center"/>
    </xf>
    <xf numFmtId="0" fontId="11" fillId="0" borderId="1" xfId="4" applyFont="1" applyBorder="1" applyAlignment="1">
      <alignment horizontal="center" wrapText="1"/>
    </xf>
    <xf numFmtId="0" fontId="11" fillId="0" borderId="1" xfId="4" applyFont="1" applyBorder="1" applyAlignment="1">
      <alignment horizontal="center"/>
    </xf>
    <xf numFmtId="0" fontId="2" fillId="0" borderId="0" xfId="3"/>
    <xf numFmtId="164" fontId="6" fillId="0" borderId="0" xfId="0" applyNumberFormat="1" applyFont="1" applyAlignment="1">
      <alignment horizontal="center"/>
    </xf>
    <xf numFmtId="165" fontId="6" fillId="0" borderId="0" xfId="0" applyNumberFormat="1" applyFont="1" applyAlignment="1">
      <alignment horizontal="center"/>
    </xf>
    <xf numFmtId="165" fontId="3" fillId="0" borderId="0" xfId="0" applyNumberFormat="1" applyFont="1" applyAlignment="1">
      <alignment horizontal="center"/>
    </xf>
  </cellXfs>
  <cellStyles count="6">
    <cellStyle name="Comma 2" xfId="5" xr:uid="{08AA592F-D405-4E8F-A4EF-62F8FCF4B89C}"/>
    <cellStyle name="Currency" xfId="1" builtinId="4"/>
    <cellStyle name="Hyperlink" xfId="3" builtinId="8"/>
    <cellStyle name="Normal" xfId="0" builtinId="0"/>
    <cellStyle name="Normal 2" xfId="4" xr:uid="{14B575F2-7792-4E84-9300-D2A719834BC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y/Downloads/ESSERComparis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By Distric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asbo.org/mainsite/resources/coronavirus-resources/federal-guidance" TargetMode="External"/><Relationship Id="rId1" Type="http://schemas.openxmlformats.org/officeDocument/2006/relationships/hyperlink" Target="https://www.democrats.senate.gov/imo/media/doc/Revised%20CD%20memo_ESSER_EANS_HEERF_Senate%20passed%20sub%20to%20HR1319_3-9-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A62E7-5E22-4913-A256-5304BC08D1A1}">
  <dimension ref="A2:P35"/>
  <sheetViews>
    <sheetView showGridLines="0" tabSelected="1" zoomScaleNormal="100" workbookViewId="0">
      <selection activeCell="T24" sqref="T24"/>
    </sheetView>
  </sheetViews>
  <sheetFormatPr defaultRowHeight="15.6" x14ac:dyDescent="0.4"/>
  <cols>
    <col min="1" max="1" width="4.88671875" style="2" customWidth="1"/>
    <col min="2" max="2" width="2.6640625" style="2" customWidth="1"/>
    <col min="3" max="3" width="4.5546875" style="2" customWidth="1"/>
    <col min="4" max="4" width="59.44140625" style="2" customWidth="1"/>
    <col min="5" max="5" width="16.33203125" style="2" customWidth="1"/>
    <col min="6" max="6" width="1.21875" style="2" customWidth="1"/>
    <col min="7" max="7" width="14.88671875" style="2" customWidth="1"/>
    <col min="8" max="8" width="1.21875" style="2" customWidth="1"/>
    <col min="9" max="9" width="19.109375" style="2" customWidth="1"/>
    <col min="10" max="10" width="1.21875" style="2" customWidth="1"/>
    <col min="11" max="11" width="20.33203125" style="2" customWidth="1"/>
    <col min="12" max="12" width="1.21875" style="2" customWidth="1"/>
    <col min="13" max="13" width="14.5546875" style="2" customWidth="1"/>
    <col min="14" max="14" width="1.88671875" style="2" customWidth="1"/>
    <col min="15" max="15" width="9.5546875" style="2" bestFit="1" customWidth="1"/>
    <col min="16" max="16384" width="8.88671875" style="2"/>
  </cols>
  <sheetData>
    <row r="2" spans="1:16" x14ac:dyDescent="0.4">
      <c r="A2" s="47"/>
      <c r="B2" s="52" t="s">
        <v>779</v>
      </c>
      <c r="C2" s="52"/>
      <c r="D2" s="52"/>
      <c r="E2" s="52"/>
      <c r="F2" s="52"/>
      <c r="G2" s="52"/>
      <c r="H2" s="52"/>
      <c r="I2" s="52"/>
      <c r="J2" s="52"/>
      <c r="K2" s="52"/>
      <c r="L2" s="52"/>
      <c r="M2" s="52"/>
      <c r="N2" s="52"/>
      <c r="O2" s="52"/>
    </row>
    <row r="3" spans="1:16" x14ac:dyDescent="0.4">
      <c r="A3" s="48"/>
      <c r="B3" s="53" t="s">
        <v>0</v>
      </c>
      <c r="C3" s="53"/>
      <c r="D3" s="53"/>
      <c r="E3" s="53"/>
      <c r="F3" s="53"/>
      <c r="G3" s="53"/>
      <c r="H3" s="53"/>
      <c r="I3" s="53"/>
      <c r="J3" s="53"/>
      <c r="K3" s="53"/>
      <c r="L3" s="53"/>
      <c r="M3" s="53"/>
      <c r="N3" s="53"/>
      <c r="O3" s="53"/>
    </row>
    <row r="4" spans="1:16" ht="75" customHeight="1" x14ac:dyDescent="0.4">
      <c r="E4" s="5" t="s">
        <v>1</v>
      </c>
      <c r="F4" s="5"/>
      <c r="G4" s="6" t="s">
        <v>2</v>
      </c>
      <c r="H4" s="5"/>
      <c r="I4" s="5" t="s">
        <v>3</v>
      </c>
      <c r="J4" s="5"/>
      <c r="K4" s="5" t="s">
        <v>4</v>
      </c>
      <c r="L4" s="5"/>
      <c r="M4" s="5" t="s">
        <v>5</v>
      </c>
      <c r="N4" s="6"/>
      <c r="O4" s="50" t="s">
        <v>6</v>
      </c>
    </row>
    <row r="5" spans="1:16" x14ac:dyDescent="0.4">
      <c r="E5" s="6" t="s">
        <v>97</v>
      </c>
      <c r="F5" s="6"/>
      <c r="G5" s="6" t="s">
        <v>98</v>
      </c>
      <c r="H5" s="6"/>
      <c r="I5" s="6" t="s">
        <v>99</v>
      </c>
      <c r="J5" s="6"/>
      <c r="K5" s="6" t="s">
        <v>100</v>
      </c>
      <c r="L5" s="6"/>
      <c r="M5" s="6" t="s">
        <v>101</v>
      </c>
      <c r="N5" s="6"/>
      <c r="O5" s="50"/>
    </row>
    <row r="6" spans="1:16" x14ac:dyDescent="0.4">
      <c r="E6" s="49">
        <v>43908</v>
      </c>
      <c r="F6" s="7"/>
      <c r="G6" s="49">
        <v>43917</v>
      </c>
      <c r="H6" s="7"/>
      <c r="I6" s="49">
        <v>43945</v>
      </c>
      <c r="J6" s="7"/>
      <c r="K6" s="49">
        <v>44192</v>
      </c>
      <c r="L6" s="7"/>
      <c r="M6" s="49">
        <v>44266</v>
      </c>
      <c r="N6" s="6"/>
      <c r="O6" s="51"/>
    </row>
    <row r="7" spans="1:16" ht="7.8" customHeight="1" x14ac:dyDescent="0.4">
      <c r="E7" s="7"/>
      <c r="F7" s="7"/>
      <c r="G7" s="7"/>
      <c r="H7" s="7"/>
      <c r="I7" s="7"/>
      <c r="J7" s="7"/>
      <c r="K7" s="7"/>
      <c r="L7" s="7"/>
      <c r="M7" s="7"/>
      <c r="N7" s="6"/>
      <c r="O7" s="7"/>
    </row>
    <row r="8" spans="1:16" x14ac:dyDescent="0.4">
      <c r="B8" s="2" t="s">
        <v>7</v>
      </c>
      <c r="E8" s="8"/>
      <c r="F8" s="8"/>
      <c r="G8" s="8"/>
      <c r="H8" s="8"/>
      <c r="I8" s="8"/>
      <c r="J8" s="8"/>
      <c r="K8" s="8"/>
      <c r="L8" s="8"/>
      <c r="M8" s="8"/>
      <c r="N8" s="8"/>
      <c r="O8" s="8"/>
      <c r="P8" s="9"/>
    </row>
    <row r="9" spans="1:16" x14ac:dyDescent="0.4">
      <c r="C9" s="2" t="s">
        <v>8</v>
      </c>
      <c r="E9" s="8">
        <v>1.67</v>
      </c>
      <c r="F9" s="8"/>
      <c r="G9" s="8"/>
      <c r="H9" s="8"/>
      <c r="I9" s="8"/>
      <c r="J9" s="8"/>
      <c r="K9" s="8"/>
      <c r="L9" s="8"/>
      <c r="M9" s="8"/>
      <c r="N9" s="8"/>
      <c r="O9" s="10">
        <f>SUM(E9:M9)</f>
        <v>1.67</v>
      </c>
      <c r="P9" s="9"/>
    </row>
    <row r="10" spans="1:16" x14ac:dyDescent="0.4">
      <c r="C10" s="2" t="s">
        <v>776</v>
      </c>
      <c r="E10" s="8"/>
      <c r="F10" s="8"/>
      <c r="G10" s="10">
        <v>2.1670793111999997</v>
      </c>
      <c r="H10" s="8"/>
      <c r="I10" s="8"/>
      <c r="J10" s="8"/>
      <c r="K10" s="8"/>
      <c r="L10" s="8"/>
      <c r="M10" s="10">
        <v>4.2528837994854198</v>
      </c>
      <c r="N10" s="8"/>
      <c r="O10" s="10">
        <f>SUM(E10:M10)</f>
        <v>6.4199631106854191</v>
      </c>
      <c r="P10" s="9"/>
    </row>
    <row r="11" spans="1:16" x14ac:dyDescent="0.4">
      <c r="C11" s="2" t="s">
        <v>777</v>
      </c>
      <c r="E11" s="8"/>
      <c r="F11" s="8"/>
      <c r="G11" s="10">
        <v>0.78620000000000001</v>
      </c>
      <c r="H11" s="8"/>
      <c r="I11" s="10"/>
      <c r="J11" s="8"/>
      <c r="K11" s="10"/>
      <c r="L11" s="8"/>
      <c r="M11" s="10">
        <v>2.6608196808210991</v>
      </c>
      <c r="N11" s="8"/>
      <c r="O11" s="10">
        <f>SUM(E11:M11)</f>
        <v>3.4470196808210991</v>
      </c>
      <c r="P11" s="9"/>
    </row>
    <row r="12" spans="1:16" x14ac:dyDescent="0.4">
      <c r="C12" s="2" t="s">
        <v>54</v>
      </c>
      <c r="E12" s="8"/>
      <c r="F12" s="8"/>
      <c r="G12" s="10"/>
      <c r="H12" s="8"/>
      <c r="I12" s="10"/>
      <c r="J12" s="8"/>
      <c r="K12" s="10"/>
      <c r="L12" s="8"/>
      <c r="M12" s="10">
        <v>0.1893596931457053</v>
      </c>
      <c r="N12" s="8"/>
      <c r="O12" s="10">
        <f>SUM(E12:M12)</f>
        <v>0.1893596931457053</v>
      </c>
      <c r="P12" s="9"/>
    </row>
    <row r="13" spans="1:16" x14ac:dyDescent="0.4">
      <c r="B13" s="11" t="s">
        <v>86</v>
      </c>
      <c r="C13" s="11"/>
      <c r="D13" s="11"/>
      <c r="E13" s="12">
        <f>SUM(E9:E12)</f>
        <v>1.67</v>
      </c>
      <c r="F13" s="12"/>
      <c r="G13" s="13">
        <f>SUM(G9:G12)</f>
        <v>2.9532793111999998</v>
      </c>
      <c r="H13" s="12"/>
      <c r="I13" s="44">
        <f>SUM(I9:I12)</f>
        <v>0</v>
      </c>
      <c r="J13" s="12"/>
      <c r="K13" s="44">
        <f>SUM(K9:K12)</f>
        <v>0</v>
      </c>
      <c r="L13" s="12"/>
      <c r="M13" s="13">
        <f>SUM(M9:M12)</f>
        <v>7.1030631734522238</v>
      </c>
      <c r="N13" s="12"/>
      <c r="O13" s="13">
        <f>SUM(O9:O12)</f>
        <v>11.726342484652223</v>
      </c>
      <c r="P13" s="9"/>
    </row>
    <row r="14" spans="1:16" ht="6" customHeight="1" x14ac:dyDescent="0.4">
      <c r="E14" s="8"/>
      <c r="F14" s="8"/>
      <c r="G14" s="8"/>
      <c r="H14" s="8"/>
      <c r="I14" s="8"/>
      <c r="J14" s="8"/>
      <c r="K14" s="8"/>
      <c r="L14" s="8"/>
      <c r="M14" s="8"/>
      <c r="N14" s="8"/>
      <c r="O14" s="10"/>
      <c r="P14" s="9"/>
    </row>
    <row r="15" spans="1:16" x14ac:dyDescent="0.4">
      <c r="B15" s="2" t="s">
        <v>10</v>
      </c>
      <c r="E15" s="8"/>
      <c r="F15" s="8"/>
      <c r="G15" s="8"/>
      <c r="H15" s="8"/>
      <c r="I15" s="8"/>
      <c r="J15" s="8"/>
      <c r="K15" s="8"/>
      <c r="L15" s="8"/>
      <c r="M15" s="8"/>
      <c r="N15" s="8"/>
      <c r="O15" s="10"/>
      <c r="P15" s="9"/>
    </row>
    <row r="16" spans="1:16" x14ac:dyDescent="0.4">
      <c r="C16" s="2" t="s">
        <v>55</v>
      </c>
      <c r="E16" s="8"/>
      <c r="F16" s="8"/>
      <c r="G16" s="10">
        <v>5.6769263E-2</v>
      </c>
      <c r="H16" s="8"/>
      <c r="I16" s="10"/>
      <c r="J16" s="8"/>
      <c r="K16" s="10">
        <f>0.071715508-K18</f>
        <v>2.545248E-2</v>
      </c>
      <c r="L16" s="8"/>
      <c r="M16" s="10"/>
      <c r="N16" s="10"/>
      <c r="O16" s="10">
        <f>SUM(E16:M16)</f>
        <v>8.2221743E-2</v>
      </c>
      <c r="P16" s="9"/>
    </row>
    <row r="17" spans="2:16" x14ac:dyDescent="0.4">
      <c r="C17" s="2" t="s">
        <v>56</v>
      </c>
      <c r="E17" s="8"/>
      <c r="F17" s="8"/>
      <c r="G17" s="10">
        <v>0.21689244699999999</v>
      </c>
      <c r="H17" s="8"/>
      <c r="I17" s="10"/>
      <c r="J17" s="8"/>
      <c r="K17" s="10">
        <v>0.82485229000000004</v>
      </c>
      <c r="L17" s="8"/>
      <c r="M17" s="10">
        <v>1.852501</v>
      </c>
      <c r="N17" s="10"/>
      <c r="O17" s="10">
        <f>SUM(E17:M17)</f>
        <v>2.8942457370000003</v>
      </c>
      <c r="P17" s="9"/>
    </row>
    <row r="18" spans="2:16" x14ac:dyDescent="0.4">
      <c r="C18" s="2" t="s">
        <v>57</v>
      </c>
      <c r="E18" s="8"/>
      <c r="F18" s="8"/>
      <c r="G18" s="10"/>
      <c r="H18" s="8"/>
      <c r="I18" s="10"/>
      <c r="J18" s="8"/>
      <c r="K18" s="10">
        <v>4.6263027999999998E-2</v>
      </c>
      <c r="L18" s="8"/>
      <c r="M18" s="10">
        <v>4.3707999999999997E-2</v>
      </c>
      <c r="N18" s="10"/>
      <c r="O18" s="10">
        <f>SUM(E18:M18)</f>
        <v>8.9971027999999995E-2</v>
      </c>
      <c r="P18" s="9"/>
    </row>
    <row r="19" spans="2:16" x14ac:dyDescent="0.4">
      <c r="C19" s="2" t="s">
        <v>778</v>
      </c>
      <c r="E19" s="8"/>
      <c r="F19" s="8"/>
      <c r="G19" s="10">
        <v>0.23256479299999999</v>
      </c>
      <c r="H19" s="8"/>
      <c r="I19" s="10"/>
      <c r="J19" s="8"/>
      <c r="K19" s="10">
        <v>0.37118183500000002</v>
      </c>
      <c r="L19" s="8"/>
      <c r="M19" s="10">
        <v>0.65542900000000004</v>
      </c>
      <c r="N19" s="10"/>
      <c r="O19" s="10">
        <f t="shared" ref="O19:O20" si="0">SUM(E19:M19)</f>
        <v>1.2591756279999999</v>
      </c>
      <c r="P19" s="9"/>
    </row>
    <row r="20" spans="2:16" x14ac:dyDescent="0.4">
      <c r="C20" s="2" t="s">
        <v>780</v>
      </c>
      <c r="E20" s="8"/>
      <c r="F20" s="8"/>
      <c r="G20" s="10"/>
      <c r="H20" s="8"/>
      <c r="I20" s="10"/>
      <c r="J20" s="8"/>
      <c r="K20" s="10"/>
      <c r="L20" s="8"/>
      <c r="M20" s="10">
        <v>4.87E-2</v>
      </c>
      <c r="N20" s="10"/>
      <c r="O20" s="10">
        <f t="shared" si="0"/>
        <v>4.87E-2</v>
      </c>
      <c r="P20" s="9"/>
    </row>
    <row r="21" spans="2:16" x14ac:dyDescent="0.4">
      <c r="B21" s="11" t="s">
        <v>87</v>
      </c>
      <c r="D21" s="11"/>
      <c r="E21" s="44">
        <f>SUM(E16:E19)</f>
        <v>0</v>
      </c>
      <c r="F21" s="44"/>
      <c r="G21" s="13">
        <f t="shared" ref="G21:O21" si="1">SUM(G16:G19)</f>
        <v>0.50622650299999994</v>
      </c>
      <c r="H21" s="44"/>
      <c r="I21" s="44">
        <f t="shared" si="1"/>
        <v>0</v>
      </c>
      <c r="J21" s="44"/>
      <c r="K21" s="13">
        <f t="shared" si="1"/>
        <v>1.2677496330000002</v>
      </c>
      <c r="L21" s="44"/>
      <c r="M21" s="13">
        <f>SUM(M16:M20)</f>
        <v>2.6003380000000003</v>
      </c>
      <c r="N21" s="44"/>
      <c r="O21" s="13">
        <f>SUM(O16:O20)</f>
        <v>4.3743141360000006</v>
      </c>
      <c r="P21" s="9"/>
    </row>
    <row r="22" spans="2:16" ht="9" customHeight="1" x14ac:dyDescent="0.4">
      <c r="E22" s="8"/>
      <c r="F22" s="8"/>
      <c r="G22" s="8"/>
      <c r="H22" s="8"/>
      <c r="I22" s="8"/>
      <c r="J22" s="8"/>
      <c r="K22" s="8"/>
      <c r="L22" s="8"/>
      <c r="M22" s="8"/>
      <c r="N22" s="8"/>
      <c r="O22" s="10"/>
      <c r="P22" s="9"/>
    </row>
    <row r="23" spans="2:16" x14ac:dyDescent="0.4">
      <c r="B23" s="2" t="s">
        <v>12</v>
      </c>
      <c r="C23" s="11"/>
      <c r="D23" s="11"/>
      <c r="E23" s="46">
        <v>0</v>
      </c>
      <c r="F23" s="46"/>
      <c r="G23" s="10">
        <v>8.2862494000000009E-2</v>
      </c>
      <c r="H23" s="46"/>
      <c r="I23" s="46">
        <v>0</v>
      </c>
      <c r="J23" s="46"/>
      <c r="K23" s="10">
        <v>0.16241112799999999</v>
      </c>
      <c r="L23" s="46"/>
      <c r="M23" s="10">
        <v>0.64801200000000003</v>
      </c>
      <c r="N23" s="10"/>
      <c r="O23" s="10">
        <v>0.89328562200000006</v>
      </c>
      <c r="P23" s="9"/>
    </row>
    <row r="24" spans="2:16" ht="6.6" customHeight="1" x14ac:dyDescent="0.4">
      <c r="E24" s="8"/>
      <c r="F24" s="8"/>
      <c r="G24" s="10"/>
      <c r="H24" s="8"/>
      <c r="I24" s="10"/>
      <c r="J24" s="8"/>
      <c r="K24" s="10"/>
      <c r="L24" s="8"/>
      <c r="M24" s="10"/>
      <c r="N24" s="10"/>
      <c r="O24" s="10"/>
      <c r="P24" s="9"/>
    </row>
    <row r="25" spans="2:16" x14ac:dyDescent="0.4">
      <c r="B25" s="2" t="s">
        <v>20</v>
      </c>
      <c r="E25" s="46">
        <v>0</v>
      </c>
      <c r="F25" s="46"/>
      <c r="G25" s="10">
        <v>1.00596737</v>
      </c>
      <c r="H25" s="46"/>
      <c r="I25" s="46">
        <v>0</v>
      </c>
      <c r="J25" s="46"/>
      <c r="K25" s="10">
        <v>1.055322337</v>
      </c>
      <c r="L25" s="10"/>
      <c r="M25" s="10">
        <v>1.046446065</v>
      </c>
      <c r="N25" s="8"/>
      <c r="O25" s="10">
        <v>3.1077357720000003</v>
      </c>
      <c r="P25" s="9"/>
    </row>
    <row r="26" spans="2:16" ht="7.2" customHeight="1" x14ac:dyDescent="0.4">
      <c r="E26" s="46"/>
      <c r="F26" s="46"/>
      <c r="G26" s="10"/>
      <c r="H26" s="46"/>
      <c r="I26" s="46"/>
      <c r="J26" s="46"/>
      <c r="K26" s="10"/>
      <c r="L26" s="46"/>
      <c r="M26" s="10"/>
      <c r="N26" s="10"/>
      <c r="O26" s="10"/>
      <c r="P26" s="9"/>
    </row>
    <row r="27" spans="2:16" x14ac:dyDescent="0.4">
      <c r="B27" s="2" t="s">
        <v>23</v>
      </c>
      <c r="E27" s="46">
        <v>0</v>
      </c>
      <c r="F27" s="46"/>
      <c r="G27" s="10">
        <v>0.246019707</v>
      </c>
      <c r="H27" s="46"/>
      <c r="I27" s="46">
        <v>0</v>
      </c>
      <c r="J27" s="46"/>
      <c r="K27" s="10">
        <v>0.51018219310000001</v>
      </c>
      <c r="L27" s="46"/>
      <c r="M27" s="10">
        <v>0.40368329170203127</v>
      </c>
      <c r="N27" s="10"/>
      <c r="O27" s="10">
        <v>1.1598851918020314</v>
      </c>
      <c r="P27" s="9"/>
    </row>
    <row r="28" spans="2:16" ht="7.2" customHeight="1" x14ac:dyDescent="0.4">
      <c r="E28" s="10"/>
      <c r="F28" s="10"/>
      <c r="G28" s="10"/>
      <c r="H28" s="10"/>
      <c r="I28" s="10"/>
      <c r="J28" s="10"/>
      <c r="K28" s="10"/>
      <c r="L28" s="10"/>
      <c r="M28" s="10"/>
      <c r="N28" s="10"/>
      <c r="O28" s="10"/>
      <c r="P28" s="9"/>
    </row>
    <row r="29" spans="2:16" x14ac:dyDescent="0.4">
      <c r="B29" s="2" t="s">
        <v>30</v>
      </c>
      <c r="E29" s="8">
        <v>1.64462</v>
      </c>
      <c r="F29" s="8"/>
      <c r="G29" s="10">
        <v>4.8501774999999997E-2</v>
      </c>
      <c r="H29" s="8"/>
      <c r="I29" s="10">
        <v>0.22610139800000001</v>
      </c>
      <c r="J29" s="8"/>
      <c r="K29" s="10">
        <v>0.50710798099999999</v>
      </c>
      <c r="L29" s="8"/>
      <c r="M29" s="10">
        <v>0.229356843</v>
      </c>
      <c r="N29" s="8"/>
      <c r="O29" s="10">
        <v>2.6556879970000002</v>
      </c>
      <c r="P29" s="9"/>
    </row>
    <row r="30" spans="2:16" ht="7.8" customHeight="1" x14ac:dyDescent="0.4">
      <c r="E30" s="10"/>
      <c r="F30" s="10"/>
      <c r="G30" s="10"/>
      <c r="H30" s="10"/>
      <c r="I30" s="10"/>
      <c r="J30" s="10"/>
      <c r="K30" s="10"/>
      <c r="L30" s="10"/>
      <c r="M30" s="10"/>
      <c r="N30" s="10"/>
      <c r="O30" s="10"/>
      <c r="P30" s="9"/>
    </row>
    <row r="31" spans="2:16" x14ac:dyDescent="0.4">
      <c r="B31" s="2" t="s">
        <v>43</v>
      </c>
      <c r="E31" s="46">
        <v>0</v>
      </c>
      <c r="F31" s="46"/>
      <c r="G31" s="8">
        <v>0.70676007400000007</v>
      </c>
      <c r="H31" s="46"/>
      <c r="I31" s="46">
        <v>0</v>
      </c>
      <c r="J31" s="46"/>
      <c r="K31" s="46">
        <v>0</v>
      </c>
      <c r="L31" s="46"/>
      <c r="M31" s="10">
        <v>0.18006</v>
      </c>
      <c r="N31" s="8"/>
      <c r="O31" s="10">
        <v>0.88682007400000007</v>
      </c>
      <c r="P31" s="9"/>
    </row>
    <row r="32" spans="2:16" ht="7.8" customHeight="1" x14ac:dyDescent="0.4">
      <c r="E32" s="8"/>
      <c r="F32" s="8"/>
      <c r="G32" s="8"/>
      <c r="H32" s="8"/>
      <c r="I32" s="8"/>
      <c r="J32" s="8"/>
      <c r="K32" s="8"/>
      <c r="L32" s="8"/>
      <c r="M32" s="8"/>
      <c r="N32" s="8"/>
      <c r="O32" s="10"/>
      <c r="P32" s="9"/>
    </row>
    <row r="33" spans="2:16" x14ac:dyDescent="0.4">
      <c r="B33" s="4" t="s">
        <v>94</v>
      </c>
      <c r="C33" s="4"/>
      <c r="D33" s="4"/>
      <c r="E33" s="15">
        <f>E13+E21+SUM(E23:E31)</f>
        <v>3.3146199999999997</v>
      </c>
      <c r="F33" s="15"/>
      <c r="G33" s="15">
        <f t="shared" ref="G33:O33" si="2">G13+G21+SUM(G23:G31)</f>
        <v>5.5496172342000003</v>
      </c>
      <c r="H33" s="15"/>
      <c r="I33" s="15">
        <f t="shared" si="2"/>
        <v>0.22610139800000001</v>
      </c>
      <c r="J33" s="15"/>
      <c r="K33" s="15">
        <f t="shared" si="2"/>
        <v>3.5027732721000002</v>
      </c>
      <c r="L33" s="15"/>
      <c r="M33" s="15">
        <f t="shared" si="2"/>
        <v>12.210959373154257</v>
      </c>
      <c r="N33" s="15"/>
      <c r="O33" s="15">
        <f t="shared" si="2"/>
        <v>24.804071277454256</v>
      </c>
      <c r="P33" s="14"/>
    </row>
    <row r="34" spans="2:16" x14ac:dyDescent="0.4">
      <c r="E34" s="8"/>
      <c r="F34" s="8"/>
      <c r="G34" s="8"/>
      <c r="H34" s="8"/>
      <c r="I34" s="8"/>
      <c r="J34" s="8"/>
      <c r="K34" s="8"/>
      <c r="L34" s="8"/>
      <c r="M34" s="8"/>
      <c r="N34" s="8"/>
      <c r="O34" s="10"/>
      <c r="P34" s="9"/>
    </row>
    <row r="35" spans="2:16" x14ac:dyDescent="0.4">
      <c r="E35" s="8"/>
      <c r="F35" s="8"/>
      <c r="G35" s="8"/>
      <c r="H35" s="8"/>
      <c r="I35" s="8"/>
      <c r="J35" s="8"/>
      <c r="K35" s="8"/>
      <c r="L35" s="8"/>
      <c r="M35" s="8"/>
      <c r="N35" s="8"/>
      <c r="O35" s="10"/>
      <c r="P35" s="9"/>
    </row>
  </sheetData>
  <mergeCells count="3">
    <mergeCell ref="O4:O6"/>
    <mergeCell ref="B2:O2"/>
    <mergeCell ref="B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26D92-4171-40BD-8A72-E0EEEC7D0462}">
  <dimension ref="A1:M108"/>
  <sheetViews>
    <sheetView zoomScaleNormal="100" workbookViewId="0">
      <pane xSplit="4" ySplit="6" topLeftCell="E7" activePane="bottomRight" state="frozen"/>
      <selection pane="topRight" activeCell="E1" sqref="E1"/>
      <selection pane="bottomLeft" activeCell="A8" sqref="A8"/>
      <selection pane="bottomRight" activeCell="O11" sqref="O11"/>
    </sheetView>
  </sheetViews>
  <sheetFormatPr defaultRowHeight="15.6" x14ac:dyDescent="0.4"/>
  <cols>
    <col min="1" max="1" width="4.88671875" style="2" customWidth="1"/>
    <col min="2" max="2" width="2.6640625" style="2" customWidth="1"/>
    <col min="3" max="3" width="4.5546875" style="2" customWidth="1"/>
    <col min="4" max="4" width="59.44140625" style="2" customWidth="1"/>
    <col min="5" max="5" width="16.33203125" style="2" customWidth="1"/>
    <col min="6" max="6" width="14.88671875" style="2" customWidth="1"/>
    <col min="7" max="7" width="19.109375" style="2" customWidth="1"/>
    <col min="8" max="8" width="20.33203125" style="2" customWidth="1"/>
    <col min="9" max="9" width="14.5546875" style="2" customWidth="1"/>
    <col min="10" max="10" width="1.88671875" style="2" customWidth="1"/>
    <col min="11" max="11" width="9.5546875" style="2" bestFit="1" customWidth="1"/>
    <col min="12" max="16384" width="8.88671875" style="2"/>
  </cols>
  <sheetData>
    <row r="1" spans="1:13" x14ac:dyDescent="0.4">
      <c r="A1" s="4" t="s">
        <v>775</v>
      </c>
    </row>
    <row r="2" spans="1:13" x14ac:dyDescent="0.4">
      <c r="A2" s="2" t="s">
        <v>0</v>
      </c>
    </row>
    <row r="3" spans="1:13" ht="75" customHeight="1" x14ac:dyDescent="0.4">
      <c r="E3" s="5" t="s">
        <v>1</v>
      </c>
      <c r="F3" s="6" t="s">
        <v>2</v>
      </c>
      <c r="G3" s="5" t="s">
        <v>3</v>
      </c>
      <c r="H3" s="5" t="s">
        <v>4</v>
      </c>
      <c r="I3" s="5" t="s">
        <v>5</v>
      </c>
      <c r="J3" s="6"/>
      <c r="K3" s="54" t="s">
        <v>6</v>
      </c>
    </row>
    <row r="4" spans="1:13" x14ac:dyDescent="0.4">
      <c r="E4" s="6" t="s">
        <v>97</v>
      </c>
      <c r="F4" s="6" t="s">
        <v>98</v>
      </c>
      <c r="G4" s="6" t="s">
        <v>99</v>
      </c>
      <c r="H4" s="6" t="s">
        <v>100</v>
      </c>
      <c r="I4" s="6" t="s">
        <v>101</v>
      </c>
      <c r="J4" s="6"/>
      <c r="K4" s="54"/>
    </row>
    <row r="5" spans="1:13" x14ac:dyDescent="0.4">
      <c r="E5" s="7">
        <v>43908</v>
      </c>
      <c r="F5" s="7">
        <v>43917</v>
      </c>
      <c r="G5" s="7">
        <v>43945</v>
      </c>
      <c r="H5" s="7">
        <v>44192</v>
      </c>
      <c r="I5" s="7">
        <v>44266</v>
      </c>
      <c r="J5" s="6"/>
      <c r="K5" s="54"/>
    </row>
    <row r="6" spans="1:13" ht="7.8" customHeight="1" x14ac:dyDescent="0.4">
      <c r="E6" s="7"/>
      <c r="F6" s="7"/>
      <c r="G6" s="7"/>
      <c r="H6" s="7"/>
      <c r="I6" s="7"/>
      <c r="J6" s="6"/>
      <c r="K6" s="7"/>
    </row>
    <row r="7" spans="1:13" ht="15.6" customHeight="1" x14ac:dyDescent="0.4">
      <c r="A7" s="16" t="s">
        <v>46</v>
      </c>
      <c r="E7" s="8"/>
      <c r="F7" s="8"/>
      <c r="G7" s="8"/>
      <c r="H7" s="8"/>
      <c r="I7" s="8"/>
      <c r="J7" s="8"/>
      <c r="K7" s="8"/>
      <c r="L7" s="9"/>
    </row>
    <row r="8" spans="1:13" ht="7.2" customHeight="1" x14ac:dyDescent="0.4">
      <c r="E8" s="8"/>
      <c r="F8" s="8"/>
      <c r="G8" s="8"/>
      <c r="H8" s="8"/>
      <c r="I8" s="8"/>
      <c r="J8" s="8"/>
      <c r="K8" s="8"/>
      <c r="L8" s="9"/>
    </row>
    <row r="9" spans="1:13" x14ac:dyDescent="0.4">
      <c r="B9" s="2" t="s">
        <v>7</v>
      </c>
      <c r="E9" s="8"/>
      <c r="F9" s="8"/>
      <c r="G9" s="8"/>
      <c r="H9" s="8"/>
      <c r="I9" s="8"/>
      <c r="J9" s="8"/>
      <c r="K9" s="8"/>
      <c r="L9" s="9"/>
    </row>
    <row r="10" spans="1:13" x14ac:dyDescent="0.4">
      <c r="C10" s="2" t="s">
        <v>8</v>
      </c>
      <c r="E10" s="8">
        <v>1.67</v>
      </c>
      <c r="F10" s="8"/>
      <c r="G10" s="8"/>
      <c r="H10" s="8"/>
      <c r="I10" s="8"/>
      <c r="J10" s="8"/>
      <c r="K10" s="10">
        <f>SUM(E10:I10)</f>
        <v>1.67</v>
      </c>
      <c r="L10" s="9"/>
    </row>
    <row r="11" spans="1:13" x14ac:dyDescent="0.4">
      <c r="C11" s="2" t="s">
        <v>776</v>
      </c>
      <c r="E11" s="8"/>
      <c r="F11" s="10">
        <v>2.1670793111999997</v>
      </c>
      <c r="G11" s="8"/>
      <c r="H11" s="8"/>
      <c r="I11" s="10">
        <v>4.2528837994854198</v>
      </c>
      <c r="J11" s="8"/>
      <c r="K11" s="10">
        <f>SUM(E11:I11)</f>
        <v>6.4199631106854191</v>
      </c>
      <c r="L11" s="9"/>
      <c r="M11" s="14"/>
    </row>
    <row r="12" spans="1:13" x14ac:dyDescent="0.4">
      <c r="C12" s="2" t="s">
        <v>777</v>
      </c>
      <c r="E12" s="8"/>
      <c r="F12" s="10">
        <v>0.78620000000000001</v>
      </c>
      <c r="G12" s="10"/>
      <c r="H12" s="10"/>
      <c r="I12" s="10">
        <v>2.6608196808210991</v>
      </c>
      <c r="J12" s="8"/>
      <c r="K12" s="10">
        <f>SUM(E12:I12)</f>
        <v>3.4470196808210991</v>
      </c>
      <c r="L12" s="9"/>
    </row>
    <row r="13" spans="1:13" x14ac:dyDescent="0.4">
      <c r="C13" s="2" t="s">
        <v>54</v>
      </c>
      <c r="E13" s="8"/>
      <c r="F13" s="10"/>
      <c r="G13" s="10"/>
      <c r="H13" s="10"/>
      <c r="I13" s="10">
        <v>0.1893596931457053</v>
      </c>
      <c r="J13" s="8"/>
      <c r="K13" s="10">
        <f>SUM(E13:I13)</f>
        <v>0.1893596931457053</v>
      </c>
      <c r="L13" s="9"/>
      <c r="M13" s="14"/>
    </row>
    <row r="14" spans="1:13" x14ac:dyDescent="0.4">
      <c r="B14" s="11" t="s">
        <v>86</v>
      </c>
      <c r="C14" s="11"/>
      <c r="D14" s="11"/>
      <c r="E14" s="12">
        <f>SUM(E10:E13)</f>
        <v>1.67</v>
      </c>
      <c r="F14" s="13">
        <f>SUM(F10:F13)</f>
        <v>2.9532793111999998</v>
      </c>
      <c r="G14" s="44">
        <f>SUM(G10:G13)</f>
        <v>0</v>
      </c>
      <c r="H14" s="44">
        <f>SUM(H10:H13)</f>
        <v>0</v>
      </c>
      <c r="I14" s="13">
        <f>SUM(I10:I13)</f>
        <v>7.1030631734522238</v>
      </c>
      <c r="J14" s="12"/>
      <c r="K14" s="13">
        <f>SUM(K10:K13)</f>
        <v>11.726342484652223</v>
      </c>
      <c r="L14" s="9"/>
    </row>
    <row r="15" spans="1:13" ht="6" customHeight="1" x14ac:dyDescent="0.4">
      <c r="E15" s="8"/>
      <c r="F15" s="8"/>
      <c r="G15" s="8"/>
      <c r="H15" s="8"/>
      <c r="I15" s="8"/>
      <c r="J15" s="8"/>
      <c r="K15" s="10"/>
      <c r="L15" s="9"/>
    </row>
    <row r="16" spans="1:13" x14ac:dyDescent="0.4">
      <c r="B16" s="2" t="s">
        <v>10</v>
      </c>
      <c r="E16" s="8"/>
      <c r="F16" s="8"/>
      <c r="G16" s="8"/>
      <c r="H16" s="8"/>
      <c r="I16" s="8"/>
      <c r="J16" s="8"/>
      <c r="K16" s="10"/>
      <c r="L16" s="9"/>
    </row>
    <row r="17" spans="2:12" x14ac:dyDescent="0.4">
      <c r="C17" s="2" t="s">
        <v>55</v>
      </c>
      <c r="E17" s="8"/>
      <c r="F17" s="10">
        <v>5.6769263E-2</v>
      </c>
      <c r="G17" s="10"/>
      <c r="H17" s="10">
        <f>0.071715508-H19</f>
        <v>2.545248E-2</v>
      </c>
      <c r="I17" s="10"/>
      <c r="J17" s="10"/>
      <c r="K17" s="10">
        <f t="shared" ref="K17:K23" si="0">SUM(E17:I17)</f>
        <v>8.2221743E-2</v>
      </c>
      <c r="L17" s="9"/>
    </row>
    <row r="18" spans="2:12" x14ac:dyDescent="0.4">
      <c r="C18" s="2" t="s">
        <v>56</v>
      </c>
      <c r="E18" s="8"/>
      <c r="F18" s="10">
        <v>0.21689244699999999</v>
      </c>
      <c r="G18" s="10"/>
      <c r="H18" s="10">
        <v>0.82485229000000004</v>
      </c>
      <c r="I18" s="10">
        <v>1.852501</v>
      </c>
      <c r="J18" s="10"/>
      <c r="K18" s="10">
        <f t="shared" si="0"/>
        <v>2.8942457370000003</v>
      </c>
      <c r="L18" s="9"/>
    </row>
    <row r="19" spans="2:12" x14ac:dyDescent="0.4">
      <c r="C19" s="2" t="s">
        <v>57</v>
      </c>
      <c r="E19" s="8"/>
      <c r="F19" s="10"/>
      <c r="G19" s="10"/>
      <c r="H19" s="10">
        <v>4.6263027999999998E-2</v>
      </c>
      <c r="I19" s="10">
        <v>4.3707999999999997E-2</v>
      </c>
      <c r="J19" s="10"/>
      <c r="K19" s="10">
        <f t="shared" si="0"/>
        <v>8.9971027999999995E-2</v>
      </c>
      <c r="L19" s="9"/>
    </row>
    <row r="20" spans="2:12" x14ac:dyDescent="0.4">
      <c r="C20" s="2" t="s">
        <v>58</v>
      </c>
      <c r="E20" s="8"/>
      <c r="F20" s="10">
        <v>0.18823594199999999</v>
      </c>
      <c r="G20" s="10"/>
      <c r="H20" s="10">
        <v>0.32947739700000001</v>
      </c>
      <c r="I20" s="10"/>
      <c r="J20" s="10"/>
      <c r="K20" s="10">
        <f t="shared" si="0"/>
        <v>0.51771333899999994</v>
      </c>
      <c r="L20" s="9"/>
    </row>
    <row r="21" spans="2:12" x14ac:dyDescent="0.4">
      <c r="C21" s="2" t="s">
        <v>59</v>
      </c>
      <c r="E21" s="8"/>
      <c r="F21" s="10">
        <v>4.4328851000000002E-2</v>
      </c>
      <c r="G21" s="10"/>
      <c r="H21" s="10">
        <v>4.1704438000000003E-2</v>
      </c>
      <c r="I21" s="10"/>
      <c r="J21" s="10"/>
      <c r="K21" s="10">
        <f t="shared" si="0"/>
        <v>8.6033289000000013E-2</v>
      </c>
      <c r="L21" s="9"/>
    </row>
    <row r="22" spans="2:12" x14ac:dyDescent="0.4">
      <c r="D22" s="11" t="s">
        <v>60</v>
      </c>
      <c r="E22" s="12"/>
      <c r="F22" s="13">
        <f>F20+F21</f>
        <v>0.23256479299999999</v>
      </c>
      <c r="G22" s="13"/>
      <c r="H22" s="13">
        <f>H20+H21</f>
        <v>0.37118183500000002</v>
      </c>
      <c r="I22" s="13">
        <v>0.65542900000000004</v>
      </c>
      <c r="J22" s="13"/>
      <c r="K22" s="13">
        <f t="shared" si="0"/>
        <v>1.2591756279999999</v>
      </c>
      <c r="L22" s="9"/>
    </row>
    <row r="23" spans="2:12" x14ac:dyDescent="0.4">
      <c r="C23" s="1" t="s">
        <v>780</v>
      </c>
      <c r="D23" s="30"/>
      <c r="E23" s="65"/>
      <c r="F23" s="66"/>
      <c r="G23" s="66"/>
      <c r="H23" s="66"/>
      <c r="I23" s="67">
        <v>4.87E-2</v>
      </c>
      <c r="J23" s="13"/>
      <c r="K23" s="10">
        <f t="shared" si="0"/>
        <v>4.87E-2</v>
      </c>
      <c r="L23" s="9"/>
    </row>
    <row r="24" spans="2:12" x14ac:dyDescent="0.4">
      <c r="B24" s="11" t="s">
        <v>87</v>
      </c>
      <c r="D24" s="11"/>
      <c r="E24" s="44">
        <f>SUM(E17:E19)+E22</f>
        <v>0</v>
      </c>
      <c r="F24" s="13">
        <f t="shared" ref="F24:H24" si="1">SUM(F17:F19)+F22</f>
        <v>0.50622650299999994</v>
      </c>
      <c r="G24" s="44">
        <f t="shared" si="1"/>
        <v>0</v>
      </c>
      <c r="H24" s="13">
        <f t="shared" si="1"/>
        <v>1.2677496330000002</v>
      </c>
      <c r="I24" s="13">
        <f>SUM(I17:I19)+I22+I23</f>
        <v>2.6003380000000003</v>
      </c>
      <c r="J24" s="12"/>
      <c r="K24" s="13">
        <f>SUM(K17:K19)+K22+K23</f>
        <v>4.3743141360000006</v>
      </c>
      <c r="L24" s="9"/>
    </row>
    <row r="25" spans="2:12" ht="9" customHeight="1" x14ac:dyDescent="0.4">
      <c r="E25" s="8"/>
      <c r="F25" s="8"/>
      <c r="G25" s="8"/>
      <c r="H25" s="8"/>
      <c r="I25" s="8"/>
      <c r="J25" s="8"/>
      <c r="K25" s="10"/>
      <c r="L25" s="9"/>
    </row>
    <row r="26" spans="2:12" x14ac:dyDescent="0.4">
      <c r="B26" s="2" t="s">
        <v>12</v>
      </c>
      <c r="E26" s="8"/>
      <c r="F26" s="8"/>
      <c r="G26" s="8"/>
      <c r="H26" s="8"/>
      <c r="I26" s="8"/>
      <c r="J26" s="8"/>
      <c r="K26" s="10"/>
      <c r="L26" s="9"/>
    </row>
    <row r="27" spans="2:12" x14ac:dyDescent="0.4">
      <c r="C27" s="2" t="s">
        <v>13</v>
      </c>
      <c r="E27" s="8"/>
      <c r="F27" s="10">
        <v>5.8657107E-2</v>
      </c>
      <c r="G27" s="10"/>
      <c r="H27" s="10">
        <v>0.16241112799999999</v>
      </c>
      <c r="I27" s="10">
        <v>0.24399999999999999</v>
      </c>
      <c r="J27" s="10"/>
      <c r="K27" s="10">
        <f>SUM(E27:I27)</f>
        <v>0.465068235</v>
      </c>
      <c r="L27" s="9"/>
    </row>
    <row r="28" spans="2:12" x14ac:dyDescent="0.4">
      <c r="C28" s="2" t="s">
        <v>61</v>
      </c>
      <c r="E28" s="8"/>
      <c r="F28" s="10"/>
      <c r="G28" s="10"/>
      <c r="H28" s="10"/>
      <c r="I28" s="10">
        <v>0.39100000000000001</v>
      </c>
      <c r="J28" s="10"/>
      <c r="K28" s="10">
        <f>SUM(E28:I28)</f>
        <v>0.39100000000000001</v>
      </c>
      <c r="L28" s="9"/>
    </row>
    <row r="29" spans="2:12" x14ac:dyDescent="0.4">
      <c r="C29" s="2" t="s">
        <v>15</v>
      </c>
      <c r="E29" s="8"/>
      <c r="F29" s="10">
        <v>1.23E-2</v>
      </c>
      <c r="G29" s="10"/>
      <c r="H29" s="10"/>
      <c r="I29" s="10">
        <v>1.3011999999999999E-2</v>
      </c>
      <c r="J29" s="10"/>
      <c r="K29" s="10">
        <f>SUM(E29:I29)</f>
        <v>2.5312000000000001E-2</v>
      </c>
      <c r="L29" s="9"/>
    </row>
    <row r="30" spans="2:12" x14ac:dyDescent="0.4">
      <c r="C30" s="2" t="s">
        <v>17</v>
      </c>
      <c r="E30" s="8"/>
      <c r="F30" s="10">
        <v>1.1905387E-2</v>
      </c>
      <c r="G30" s="10"/>
      <c r="H30" s="10"/>
      <c r="I30" s="10"/>
      <c r="J30" s="10"/>
      <c r="K30" s="10">
        <f>SUM(E30:I30)</f>
        <v>1.1905387E-2</v>
      </c>
      <c r="L30" s="9"/>
    </row>
    <row r="31" spans="2:12" x14ac:dyDescent="0.4">
      <c r="B31" s="11" t="s">
        <v>88</v>
      </c>
      <c r="C31" s="11"/>
      <c r="D31" s="11"/>
      <c r="E31" s="44">
        <v>0</v>
      </c>
      <c r="F31" s="13">
        <f>SUM(F27:F30)</f>
        <v>8.2862494000000009E-2</v>
      </c>
      <c r="G31" s="44">
        <f>SUM(G27:G30)</f>
        <v>0</v>
      </c>
      <c r="H31" s="13">
        <f>SUM(H27:H30)</f>
        <v>0.16241112799999999</v>
      </c>
      <c r="I31" s="13">
        <f>SUM(I27:I30)</f>
        <v>0.64801200000000003</v>
      </c>
      <c r="J31" s="13"/>
      <c r="K31" s="13">
        <f>SUM(E31:I31)</f>
        <v>0.89328562200000006</v>
      </c>
      <c r="L31" s="9"/>
    </row>
    <row r="32" spans="2:12" ht="6.6" customHeight="1" x14ac:dyDescent="0.4">
      <c r="E32" s="8"/>
      <c r="F32" s="10"/>
      <c r="G32" s="10"/>
      <c r="H32" s="10"/>
      <c r="I32" s="10"/>
      <c r="J32" s="10"/>
      <c r="K32" s="10"/>
      <c r="L32" s="9"/>
    </row>
    <row r="33" spans="2:12" x14ac:dyDescent="0.4">
      <c r="B33" s="2" t="s">
        <v>20</v>
      </c>
      <c r="E33" s="8"/>
      <c r="F33" s="8"/>
      <c r="G33" s="8"/>
      <c r="H33" s="8"/>
      <c r="I33" s="8"/>
      <c r="J33" s="8"/>
      <c r="K33" s="10"/>
      <c r="L33" s="9"/>
    </row>
    <row r="34" spans="2:12" x14ac:dyDescent="0.4">
      <c r="C34" s="2" t="s">
        <v>64</v>
      </c>
      <c r="E34" s="10"/>
      <c r="F34" s="10"/>
      <c r="G34" s="10"/>
      <c r="H34" s="10">
        <v>0.16900000000000001</v>
      </c>
      <c r="I34" s="10"/>
      <c r="J34" s="10"/>
      <c r="K34" s="10">
        <f>SUM(E34:I34)</f>
        <v>0.16900000000000001</v>
      </c>
      <c r="L34" s="9"/>
    </row>
    <row r="35" spans="2:12" x14ac:dyDescent="0.4">
      <c r="C35" s="2" t="s">
        <v>65</v>
      </c>
      <c r="E35" s="10"/>
      <c r="F35" s="10">
        <v>0.309</v>
      </c>
      <c r="G35" s="10"/>
      <c r="H35" s="10">
        <v>5.5599999999999997E-2</v>
      </c>
      <c r="I35" s="10" t="s">
        <v>19</v>
      </c>
      <c r="J35" s="10"/>
      <c r="K35" s="10">
        <f>SUM(E35:I35)</f>
        <v>0.36459999999999998</v>
      </c>
      <c r="L35" s="9"/>
    </row>
    <row r="36" spans="2:12" x14ac:dyDescent="0.4">
      <c r="C36" s="2" t="s">
        <v>66</v>
      </c>
      <c r="E36" s="10"/>
      <c r="F36" s="10">
        <v>0.652845762</v>
      </c>
      <c r="G36" s="10"/>
      <c r="H36" s="10">
        <v>0.66672092299999997</v>
      </c>
      <c r="I36" s="10">
        <v>1.0308166489999999</v>
      </c>
      <c r="J36" s="10"/>
      <c r="K36" s="10">
        <f>SUM(E36:I36)</f>
        <v>2.350383334</v>
      </c>
      <c r="L36" s="9"/>
    </row>
    <row r="37" spans="2:12" x14ac:dyDescent="0.4">
      <c r="C37" s="2" t="s">
        <v>67</v>
      </c>
      <c r="E37" s="10"/>
      <c r="F37" s="10">
        <v>4.4121608E-2</v>
      </c>
      <c r="G37" s="10"/>
      <c r="H37" s="10">
        <v>0.16400141400000001</v>
      </c>
      <c r="I37" s="10">
        <v>1.4529416E-2</v>
      </c>
      <c r="J37" s="10"/>
      <c r="K37" s="10">
        <f>SUM(E37:I37)</f>
        <v>0.22265243800000001</v>
      </c>
      <c r="L37" s="9"/>
    </row>
    <row r="38" spans="2:12" x14ac:dyDescent="0.4">
      <c r="C38" s="1" t="s">
        <v>781</v>
      </c>
      <c r="D38" s="1"/>
      <c r="E38" s="67"/>
      <c r="F38" s="67"/>
      <c r="G38" s="67"/>
      <c r="H38" s="67"/>
      <c r="I38" s="67">
        <v>1.1000000000000001E-3</v>
      </c>
      <c r="J38" s="10"/>
      <c r="K38" s="10">
        <f>SUM(E38:I38)</f>
        <v>1.1000000000000001E-3</v>
      </c>
      <c r="L38" s="9"/>
    </row>
    <row r="39" spans="2:12" x14ac:dyDescent="0.4">
      <c r="B39" s="11" t="s">
        <v>89</v>
      </c>
      <c r="C39" s="11"/>
      <c r="D39" s="11"/>
      <c r="E39" s="44">
        <f>SUM(E34:E37)</f>
        <v>0</v>
      </c>
      <c r="F39" s="13">
        <f>SUM(F34:F37)</f>
        <v>1.00596737</v>
      </c>
      <c r="G39" s="44">
        <f>SUM(G34:G37)</f>
        <v>0</v>
      </c>
      <c r="H39" s="13">
        <f>SUM(H34:H37)</f>
        <v>1.055322337</v>
      </c>
      <c r="I39" s="13">
        <f>SUM(I34:I38)</f>
        <v>1.046446065</v>
      </c>
      <c r="J39" s="13"/>
      <c r="K39" s="13">
        <f>SUM(E39:I39)</f>
        <v>3.1077357720000003</v>
      </c>
      <c r="L39" s="9"/>
    </row>
    <row r="40" spans="2:12" ht="7.2" customHeight="1" x14ac:dyDescent="0.4">
      <c r="E40" s="10"/>
      <c r="F40" s="10"/>
      <c r="G40" s="10"/>
      <c r="H40" s="10"/>
      <c r="I40" s="10"/>
      <c r="J40" s="10"/>
      <c r="K40" s="10"/>
      <c r="L40" s="9"/>
    </row>
    <row r="41" spans="2:12" x14ac:dyDescent="0.4">
      <c r="B41" s="2" t="s">
        <v>23</v>
      </c>
      <c r="E41" s="10"/>
      <c r="F41" s="10"/>
      <c r="G41" s="10"/>
      <c r="H41" s="10"/>
      <c r="I41" s="10"/>
      <c r="J41" s="10"/>
      <c r="K41" s="10"/>
      <c r="L41" s="9"/>
    </row>
    <row r="42" spans="2:12" x14ac:dyDescent="0.4">
      <c r="C42" s="2" t="s">
        <v>24</v>
      </c>
      <c r="E42" s="10"/>
      <c r="F42" s="10"/>
      <c r="G42" s="10"/>
      <c r="H42" s="10">
        <v>0.32213025670000001</v>
      </c>
      <c r="I42" s="10"/>
      <c r="J42" s="10"/>
      <c r="K42" s="10">
        <f t="shared" ref="K42:K47" si="2">SUM(E42:I42)</f>
        <v>0.32213025670000001</v>
      </c>
      <c r="L42" s="9"/>
    </row>
    <row r="43" spans="2:12" x14ac:dyDescent="0.4">
      <c r="C43" s="2" t="s">
        <v>26</v>
      </c>
      <c r="E43" s="10"/>
      <c r="F43" s="10"/>
      <c r="G43" s="10"/>
      <c r="H43" s="10">
        <v>0.18805193640000001</v>
      </c>
      <c r="I43" s="10"/>
      <c r="J43" s="10"/>
      <c r="K43" s="10">
        <f t="shared" si="2"/>
        <v>0.18805193640000001</v>
      </c>
      <c r="L43" s="9"/>
    </row>
    <row r="44" spans="2:12" x14ac:dyDescent="0.4">
      <c r="D44" s="11" t="s">
        <v>92</v>
      </c>
      <c r="E44" s="13"/>
      <c r="F44" s="13"/>
      <c r="G44" s="13"/>
      <c r="H44" s="13">
        <f>H42+H43</f>
        <v>0.51018219310000001</v>
      </c>
      <c r="I44" s="13">
        <v>0.40368329170203127</v>
      </c>
      <c r="J44" s="13"/>
      <c r="K44" s="13">
        <f t="shared" si="2"/>
        <v>0.91386548480203134</v>
      </c>
      <c r="L44" s="9"/>
    </row>
    <row r="45" spans="2:12" x14ac:dyDescent="0.4">
      <c r="C45" s="2" t="s">
        <v>27</v>
      </c>
      <c r="E45" s="10"/>
      <c r="F45" s="10">
        <v>7.6099999999999996E-3</v>
      </c>
      <c r="G45" s="10"/>
      <c r="H45" s="10"/>
      <c r="I45" s="10"/>
      <c r="J45" s="10"/>
      <c r="K45" s="10">
        <f t="shared" si="2"/>
        <v>7.6099999999999996E-3</v>
      </c>
      <c r="L45" s="9"/>
    </row>
    <row r="46" spans="2:12" x14ac:dyDescent="0.4">
      <c r="C46" s="2" t="s">
        <v>28</v>
      </c>
      <c r="E46" s="10"/>
      <c r="F46" s="10"/>
      <c r="G46" s="10"/>
      <c r="H46" s="10"/>
      <c r="I46" s="10" t="s">
        <v>19</v>
      </c>
      <c r="J46" s="10"/>
      <c r="K46" s="10">
        <f t="shared" si="2"/>
        <v>0</v>
      </c>
      <c r="L46" s="9"/>
    </row>
    <row r="47" spans="2:12" x14ac:dyDescent="0.4">
      <c r="C47" s="2" t="s">
        <v>29</v>
      </c>
      <c r="E47" s="10"/>
      <c r="F47" s="10">
        <v>0.238409707</v>
      </c>
      <c r="G47" s="10"/>
      <c r="H47" s="10"/>
      <c r="I47" s="10"/>
      <c r="J47" s="10"/>
      <c r="K47" s="10">
        <f t="shared" si="2"/>
        <v>0.238409707</v>
      </c>
      <c r="L47" s="9"/>
    </row>
    <row r="48" spans="2:12" x14ac:dyDescent="0.4">
      <c r="B48" s="11" t="s">
        <v>90</v>
      </c>
      <c r="C48" s="11"/>
      <c r="D48" s="11"/>
      <c r="E48" s="44">
        <f>SUM(E45:E47)+E44</f>
        <v>0</v>
      </c>
      <c r="F48" s="13">
        <f t="shared" ref="F48:K48" si="3">SUM(F45:F47)+F44</f>
        <v>0.246019707</v>
      </c>
      <c r="G48" s="44">
        <f t="shared" si="3"/>
        <v>0</v>
      </c>
      <c r="H48" s="13">
        <f t="shared" si="3"/>
        <v>0.51018219310000001</v>
      </c>
      <c r="I48" s="13">
        <f t="shared" si="3"/>
        <v>0.40368329170203127</v>
      </c>
      <c r="J48" s="13"/>
      <c r="K48" s="13">
        <f t="shared" si="3"/>
        <v>1.1598851918020314</v>
      </c>
      <c r="L48" s="9"/>
    </row>
    <row r="49" spans="2:12" ht="7.2" customHeight="1" x14ac:dyDescent="0.4">
      <c r="E49" s="10"/>
      <c r="F49" s="10"/>
      <c r="G49" s="10"/>
      <c r="H49" s="10"/>
      <c r="I49" s="10"/>
      <c r="J49" s="10"/>
      <c r="K49" s="10"/>
      <c r="L49" s="9"/>
    </row>
    <row r="50" spans="2:12" x14ac:dyDescent="0.4">
      <c r="B50" s="2" t="s">
        <v>30</v>
      </c>
      <c r="E50" s="8"/>
      <c r="F50" s="8"/>
      <c r="G50" s="8"/>
      <c r="H50" s="8"/>
      <c r="I50" s="8"/>
      <c r="J50" s="8"/>
      <c r="K50" s="10"/>
      <c r="L50" s="9"/>
    </row>
    <row r="51" spans="2:12" x14ac:dyDescent="0.4">
      <c r="C51" s="2" t="s">
        <v>68</v>
      </c>
      <c r="E51" s="10">
        <v>1.64</v>
      </c>
      <c r="F51" s="10"/>
      <c r="G51" s="10"/>
      <c r="H51" s="10"/>
      <c r="I51" s="10"/>
      <c r="J51" s="10"/>
      <c r="K51" s="10">
        <f>SUM(E51:I51)</f>
        <v>1.64</v>
      </c>
      <c r="L51" s="9"/>
    </row>
    <row r="52" spans="2:12" x14ac:dyDescent="0.4">
      <c r="C52" s="2" t="s">
        <v>69</v>
      </c>
      <c r="E52" s="10">
        <v>4.62E-3</v>
      </c>
      <c r="F52" s="10"/>
      <c r="G52" s="10"/>
      <c r="H52" s="10"/>
      <c r="I52" s="10"/>
      <c r="J52" s="10"/>
      <c r="K52" s="10">
        <f t="shared" ref="K52:K61" si="4">SUM(E52:I52)</f>
        <v>4.62E-3</v>
      </c>
      <c r="L52" s="9"/>
    </row>
    <row r="53" spans="2:12" x14ac:dyDescent="0.4">
      <c r="C53" s="2" t="s">
        <v>31</v>
      </c>
      <c r="E53" s="10"/>
      <c r="F53" s="10"/>
      <c r="G53" s="10">
        <v>0.2054</v>
      </c>
      <c r="H53" s="10">
        <v>0.43830092799999998</v>
      </c>
      <c r="I53" s="10" t="s">
        <v>19</v>
      </c>
      <c r="J53" s="10"/>
      <c r="K53" s="10">
        <f t="shared" si="4"/>
        <v>0.64370092800000001</v>
      </c>
      <c r="L53" s="9"/>
    </row>
    <row r="54" spans="2:12" x14ac:dyDescent="0.4">
      <c r="C54" s="1" t="s">
        <v>782</v>
      </c>
      <c r="D54" s="1"/>
      <c r="E54" s="67"/>
      <c r="F54" s="67"/>
      <c r="G54" s="67"/>
      <c r="H54" s="67"/>
      <c r="I54" s="67">
        <v>0.229356843</v>
      </c>
      <c r="J54" s="10"/>
      <c r="K54" s="10">
        <f t="shared" si="4"/>
        <v>0.229356843</v>
      </c>
      <c r="L54" s="9"/>
    </row>
    <row r="55" spans="2:12" x14ac:dyDescent="0.4">
      <c r="C55" s="2" t="s">
        <v>70</v>
      </c>
      <c r="E55" s="10"/>
      <c r="F55" s="10">
        <v>3.6581774999999997E-2</v>
      </c>
      <c r="G55" s="10">
        <v>2.0701397999999999E-2</v>
      </c>
      <c r="H55" s="10"/>
      <c r="I55" s="10" t="s">
        <v>19</v>
      </c>
      <c r="J55" s="10"/>
      <c r="K55" s="10">
        <f t="shared" si="4"/>
        <v>5.7283172999999993E-2</v>
      </c>
      <c r="L55" s="9"/>
    </row>
    <row r="56" spans="2:12" x14ac:dyDescent="0.4">
      <c r="C56" s="2" t="s">
        <v>32</v>
      </c>
      <c r="E56" s="10"/>
      <c r="F56" s="10"/>
      <c r="G56" s="10"/>
      <c r="H56" s="10">
        <v>6.8807053000000007E-2</v>
      </c>
      <c r="I56" s="10" t="s">
        <v>19</v>
      </c>
      <c r="J56" s="10"/>
      <c r="K56" s="10">
        <f t="shared" si="4"/>
        <v>6.8807053000000007E-2</v>
      </c>
      <c r="L56" s="9"/>
    </row>
    <row r="57" spans="2:12" x14ac:dyDescent="0.4">
      <c r="C57" s="2" t="s">
        <v>33</v>
      </c>
      <c r="E57" s="10"/>
      <c r="F57" s="10">
        <v>3.6700000000000001E-3</v>
      </c>
      <c r="G57" s="10"/>
      <c r="H57" s="10"/>
      <c r="I57" s="10"/>
      <c r="J57" s="10"/>
      <c r="K57" s="10">
        <f t="shared" si="4"/>
        <v>3.6700000000000001E-3</v>
      </c>
      <c r="L57" s="9"/>
    </row>
    <row r="58" spans="2:12" x14ac:dyDescent="0.4">
      <c r="C58" s="2" t="s">
        <v>71</v>
      </c>
      <c r="E58" s="10"/>
      <c r="F58" s="10">
        <v>1.2999999999999999E-3</v>
      </c>
      <c r="G58" s="10"/>
      <c r="H58" s="10"/>
      <c r="I58" s="10"/>
      <c r="J58" s="10"/>
      <c r="K58" s="10">
        <f t="shared" si="4"/>
        <v>1.2999999999999999E-3</v>
      </c>
      <c r="L58" s="9"/>
    </row>
    <row r="59" spans="2:12" x14ac:dyDescent="0.4">
      <c r="C59" s="2" t="s">
        <v>34</v>
      </c>
      <c r="E59" s="10"/>
      <c r="F59" s="10">
        <v>6.9499999999999996E-3</v>
      </c>
      <c r="G59" s="10"/>
      <c r="H59" s="10"/>
      <c r="I59" s="10"/>
      <c r="J59" s="10"/>
      <c r="K59" s="10">
        <f t="shared" si="4"/>
        <v>6.9499999999999996E-3</v>
      </c>
      <c r="L59" s="9"/>
    </row>
    <row r="60" spans="2:12" x14ac:dyDescent="0.4">
      <c r="C60" s="2" t="s">
        <v>72</v>
      </c>
      <c r="E60" s="10"/>
      <c r="F60" s="10"/>
      <c r="G60" s="10"/>
      <c r="H60" s="10"/>
      <c r="I60" s="10" t="s">
        <v>19</v>
      </c>
      <c r="J60" s="10"/>
      <c r="K60" s="10">
        <f t="shared" si="4"/>
        <v>0</v>
      </c>
      <c r="L60" s="9"/>
    </row>
    <row r="61" spans="2:12" x14ac:dyDescent="0.4">
      <c r="B61" s="11" t="s">
        <v>91</v>
      </c>
      <c r="C61" s="11"/>
      <c r="D61" s="11"/>
      <c r="E61" s="13">
        <f>SUM(E51:E60)</f>
        <v>1.64462</v>
      </c>
      <c r="F61" s="13">
        <f>SUM(F51:F60)</f>
        <v>4.8501774999999997E-2</v>
      </c>
      <c r="G61" s="13">
        <f>SUM(G51:G60)</f>
        <v>0.22610139800000001</v>
      </c>
      <c r="H61" s="13">
        <f>SUM(H51:H60)</f>
        <v>0.50710798099999999</v>
      </c>
      <c r="I61" s="13">
        <f>SUM(I51:I60)</f>
        <v>0.229356843</v>
      </c>
      <c r="J61" s="13"/>
      <c r="K61" s="13">
        <f t="shared" si="4"/>
        <v>2.6556879970000002</v>
      </c>
      <c r="L61" s="9"/>
    </row>
    <row r="62" spans="2:12" ht="7.8" customHeight="1" x14ac:dyDescent="0.4">
      <c r="E62" s="10"/>
      <c r="F62" s="10"/>
      <c r="G62" s="10"/>
      <c r="H62" s="10"/>
      <c r="I62" s="10"/>
      <c r="J62" s="10"/>
      <c r="K62" s="10"/>
      <c r="L62" s="9"/>
    </row>
    <row r="63" spans="2:12" x14ac:dyDescent="0.4">
      <c r="B63" s="2" t="s">
        <v>43</v>
      </c>
      <c r="E63" s="8"/>
      <c r="F63" s="8"/>
      <c r="G63" s="8"/>
      <c r="H63" s="8"/>
      <c r="I63" s="8"/>
      <c r="J63" s="8"/>
      <c r="K63" s="10"/>
      <c r="L63" s="9"/>
    </row>
    <row r="64" spans="2:12" x14ac:dyDescent="0.4">
      <c r="C64" s="2" t="s">
        <v>62</v>
      </c>
      <c r="E64" s="8"/>
      <c r="F64" s="10">
        <v>0.33400000000000002</v>
      </c>
      <c r="G64" s="10"/>
      <c r="H64" s="10"/>
      <c r="I64" s="10"/>
      <c r="J64" s="8"/>
      <c r="K64" s="10">
        <f>SUM(E64:I64)</f>
        <v>0.33400000000000002</v>
      </c>
      <c r="L64" s="9"/>
    </row>
    <row r="65" spans="1:12" x14ac:dyDescent="0.4">
      <c r="C65" s="2" t="s">
        <v>63</v>
      </c>
      <c r="E65" s="8"/>
      <c r="F65" s="8">
        <v>0.19</v>
      </c>
      <c r="G65" s="8"/>
      <c r="H65" s="8"/>
      <c r="I65" s="10">
        <v>1.0160000000000001E-2</v>
      </c>
      <c r="J65" s="8"/>
      <c r="K65" s="10">
        <f t="shared" ref="K65:K74" si="5">SUM(E65:I65)</f>
        <v>0.20016</v>
      </c>
      <c r="L65" s="9"/>
    </row>
    <row r="66" spans="1:12" x14ac:dyDescent="0.4">
      <c r="C66" s="2" t="s">
        <v>18</v>
      </c>
      <c r="E66" s="8"/>
      <c r="F66" s="8"/>
      <c r="G66" s="8"/>
      <c r="H66" s="8"/>
      <c r="I66" s="10">
        <v>2.5700000000000001E-2</v>
      </c>
      <c r="J66" s="8"/>
      <c r="K66" s="10">
        <f t="shared" si="5"/>
        <v>2.5700000000000001E-2</v>
      </c>
      <c r="L66" s="9"/>
    </row>
    <row r="67" spans="1:12" x14ac:dyDescent="0.4">
      <c r="C67" s="1" t="s">
        <v>783</v>
      </c>
      <c r="E67" s="8"/>
      <c r="F67" s="8"/>
      <c r="G67" s="8"/>
      <c r="H67" s="8"/>
      <c r="I67" s="10">
        <v>3.0499999999999999E-2</v>
      </c>
      <c r="J67" s="8"/>
      <c r="K67" s="10">
        <f t="shared" si="5"/>
        <v>3.0499999999999999E-2</v>
      </c>
      <c r="L67" s="9"/>
    </row>
    <row r="68" spans="1:12" x14ac:dyDescent="0.4">
      <c r="C68" s="1" t="s">
        <v>784</v>
      </c>
      <c r="E68" s="8"/>
      <c r="F68" s="8"/>
      <c r="G68" s="8"/>
      <c r="H68" s="8"/>
      <c r="I68" s="10">
        <v>3.3300000000000003E-2</v>
      </c>
      <c r="J68" s="8"/>
      <c r="K68" s="10">
        <f t="shared" si="5"/>
        <v>3.3300000000000003E-2</v>
      </c>
      <c r="L68" s="9"/>
    </row>
    <row r="69" spans="1:12" x14ac:dyDescent="0.4">
      <c r="C69" s="2" t="s">
        <v>73</v>
      </c>
      <c r="E69" s="10"/>
      <c r="F69" s="10">
        <v>8.3400000000000002E-3</v>
      </c>
      <c r="G69" s="10"/>
      <c r="H69" s="10"/>
      <c r="I69" s="10"/>
      <c r="J69" s="10"/>
      <c r="K69" s="10">
        <f t="shared" si="5"/>
        <v>8.3400000000000002E-3</v>
      </c>
      <c r="L69" s="9"/>
    </row>
    <row r="70" spans="1:12" x14ac:dyDescent="0.4">
      <c r="C70" s="2" t="s">
        <v>74</v>
      </c>
      <c r="E70" s="10"/>
      <c r="F70" s="10">
        <v>1.67E-2</v>
      </c>
      <c r="G70" s="10"/>
      <c r="H70" s="10"/>
      <c r="I70" s="10"/>
      <c r="J70" s="10"/>
      <c r="K70" s="10">
        <f t="shared" si="5"/>
        <v>1.67E-2</v>
      </c>
      <c r="L70" s="9"/>
    </row>
    <row r="71" spans="1:12" x14ac:dyDescent="0.4">
      <c r="C71" s="2" t="s">
        <v>75</v>
      </c>
      <c r="E71" s="10"/>
      <c r="F71" s="10"/>
      <c r="G71" s="10"/>
      <c r="H71" s="10"/>
      <c r="I71" s="10" t="s">
        <v>19</v>
      </c>
      <c r="J71" s="10"/>
      <c r="K71" s="10">
        <f t="shared" si="5"/>
        <v>0</v>
      </c>
      <c r="L71" s="9"/>
    </row>
    <row r="72" spans="1:12" x14ac:dyDescent="0.4">
      <c r="C72" s="2" t="s">
        <v>45</v>
      </c>
      <c r="E72" s="10"/>
      <c r="F72" s="10">
        <v>0.15772007400000002</v>
      </c>
      <c r="G72" s="10"/>
      <c r="H72" s="10"/>
      <c r="I72" s="10" t="s">
        <v>19</v>
      </c>
      <c r="J72" s="10"/>
      <c r="K72" s="10">
        <f t="shared" si="5"/>
        <v>0.15772007400000002</v>
      </c>
      <c r="L72" s="9"/>
    </row>
    <row r="73" spans="1:12" x14ac:dyDescent="0.4">
      <c r="C73" s="1" t="s">
        <v>785</v>
      </c>
      <c r="D73" s="1"/>
      <c r="E73" s="67"/>
      <c r="F73" s="67"/>
      <c r="G73" s="67"/>
      <c r="H73" s="67"/>
      <c r="I73" s="67">
        <v>8.0399999999999999E-2</v>
      </c>
      <c r="J73" s="10"/>
      <c r="K73" s="10">
        <f t="shared" si="5"/>
        <v>8.0399999999999999E-2</v>
      </c>
      <c r="L73" s="9"/>
    </row>
    <row r="74" spans="1:12" x14ac:dyDescent="0.4">
      <c r="B74" s="11" t="s">
        <v>93</v>
      </c>
      <c r="C74" s="11"/>
      <c r="D74" s="11"/>
      <c r="E74" s="44">
        <f>SUM(E64:E72)</f>
        <v>0</v>
      </c>
      <c r="F74" s="13">
        <f>SUM(F64:F72)</f>
        <v>0.70676007400000007</v>
      </c>
      <c r="G74" s="44">
        <f>SUM(G64:G72)</f>
        <v>0</v>
      </c>
      <c r="H74" s="44">
        <f>SUM(H64:H72)</f>
        <v>0</v>
      </c>
      <c r="I74" s="13">
        <f>SUM(I64:I73)</f>
        <v>0.18006</v>
      </c>
      <c r="J74" s="13"/>
      <c r="K74" s="13">
        <f t="shared" si="5"/>
        <v>0.88682007400000007</v>
      </c>
      <c r="L74" s="9"/>
    </row>
    <row r="75" spans="1:12" ht="7.8" customHeight="1" x14ac:dyDescent="0.4">
      <c r="E75" s="8"/>
      <c r="F75" s="8"/>
      <c r="G75" s="8"/>
      <c r="H75" s="8"/>
      <c r="I75" s="8"/>
      <c r="J75" s="8"/>
      <c r="K75" s="10"/>
      <c r="L75" s="9"/>
    </row>
    <row r="76" spans="1:12" x14ac:dyDescent="0.4">
      <c r="B76" s="4" t="s">
        <v>94</v>
      </c>
      <c r="C76" s="4"/>
      <c r="D76" s="4"/>
      <c r="E76" s="15">
        <f>E14+E24+E31+E39+E48+E61+E74</f>
        <v>3.3146199999999997</v>
      </c>
      <c r="F76" s="15">
        <f t="shared" ref="F76:K76" si="6">F14+F24+F31+F39+F48+F61+F74</f>
        <v>5.5496172342000003</v>
      </c>
      <c r="G76" s="15">
        <f t="shared" si="6"/>
        <v>0.22610139800000001</v>
      </c>
      <c r="H76" s="15">
        <f t="shared" si="6"/>
        <v>3.5027732721000002</v>
      </c>
      <c r="I76" s="15">
        <f t="shared" si="6"/>
        <v>12.210959373154253</v>
      </c>
      <c r="J76" s="15"/>
      <c r="K76" s="15">
        <f t="shared" si="6"/>
        <v>24.804071277454259</v>
      </c>
      <c r="L76" s="14"/>
    </row>
    <row r="77" spans="1:12" x14ac:dyDescent="0.4">
      <c r="E77" s="8"/>
      <c r="F77" s="8"/>
      <c r="G77" s="8"/>
      <c r="H77" s="8"/>
      <c r="I77" s="8"/>
      <c r="J77" s="8"/>
      <c r="K77" s="10"/>
      <c r="L77" s="9"/>
    </row>
    <row r="78" spans="1:12" x14ac:dyDescent="0.4">
      <c r="E78" s="8"/>
      <c r="F78" s="8"/>
      <c r="G78" s="8"/>
      <c r="H78" s="8"/>
      <c r="I78" s="8"/>
      <c r="J78" s="8"/>
      <c r="K78" s="10"/>
      <c r="L78" s="9"/>
    </row>
    <row r="79" spans="1:12" x14ac:dyDescent="0.4">
      <c r="A79" s="16" t="s">
        <v>44</v>
      </c>
      <c r="E79" s="8"/>
      <c r="F79" s="8"/>
      <c r="G79" s="8"/>
      <c r="H79" s="8"/>
      <c r="I79" s="8"/>
      <c r="J79" s="8"/>
      <c r="K79" s="10"/>
      <c r="L79" s="9"/>
    </row>
    <row r="80" spans="1:12" ht="9" customHeight="1" x14ac:dyDescent="0.4">
      <c r="E80" s="8"/>
      <c r="F80" s="8"/>
      <c r="G80" s="8"/>
      <c r="H80" s="8"/>
      <c r="I80" s="8"/>
      <c r="J80" s="8"/>
      <c r="K80" s="10"/>
      <c r="L80" s="9"/>
    </row>
    <row r="81" spans="2:12" x14ac:dyDescent="0.4">
      <c r="B81" s="2" t="s">
        <v>35</v>
      </c>
      <c r="E81" s="8"/>
      <c r="F81" s="8"/>
      <c r="G81" s="8"/>
      <c r="H81" s="8"/>
      <c r="I81" s="8"/>
      <c r="J81" s="8"/>
      <c r="K81" s="10"/>
      <c r="L81" s="9"/>
    </row>
    <row r="82" spans="2:12" x14ac:dyDescent="0.4">
      <c r="C82" s="2" t="s">
        <v>36</v>
      </c>
      <c r="E82" s="8"/>
      <c r="F82" s="8">
        <v>6.03</v>
      </c>
      <c r="G82" s="8"/>
      <c r="H82" s="8">
        <v>1.4</v>
      </c>
      <c r="I82" s="8" t="s">
        <v>19</v>
      </c>
      <c r="J82" s="8"/>
      <c r="K82" s="10">
        <f>SUM(E82:I82)</f>
        <v>7.43</v>
      </c>
      <c r="L82" s="9"/>
    </row>
    <row r="83" spans="2:12" x14ac:dyDescent="0.4">
      <c r="C83" s="2" t="s">
        <v>37</v>
      </c>
      <c r="E83" s="8"/>
      <c r="F83" s="10">
        <v>0.76900000000000002</v>
      </c>
      <c r="G83" s="8"/>
      <c r="H83" s="10">
        <v>0.755</v>
      </c>
      <c r="I83" s="8" t="s">
        <v>19</v>
      </c>
      <c r="J83" s="8"/>
      <c r="K83" s="10">
        <f t="shared" ref="K83:K100" si="7">SUM(E83:I83)</f>
        <v>1.524</v>
      </c>
      <c r="L83" s="9"/>
    </row>
    <row r="84" spans="2:12" x14ac:dyDescent="0.4">
      <c r="C84" s="2" t="s">
        <v>38</v>
      </c>
      <c r="E84" s="8"/>
      <c r="F84" s="8">
        <v>1.39</v>
      </c>
      <c r="G84" s="8"/>
      <c r="H84" s="10">
        <v>0.52800000000000002</v>
      </c>
      <c r="I84" s="8" t="s">
        <v>19</v>
      </c>
      <c r="J84" s="8"/>
      <c r="K84" s="10">
        <f t="shared" si="7"/>
        <v>1.9179999999999999</v>
      </c>
      <c r="L84" s="9"/>
    </row>
    <row r="85" spans="2:12" x14ac:dyDescent="0.4">
      <c r="C85" s="2" t="s">
        <v>76</v>
      </c>
      <c r="E85" s="8"/>
      <c r="F85" s="10">
        <v>0.77800000000000002</v>
      </c>
      <c r="G85" s="8"/>
      <c r="H85" s="8"/>
      <c r="I85" s="8" t="s">
        <v>19</v>
      </c>
      <c r="J85" s="8"/>
      <c r="K85" s="10">
        <f t="shared" si="7"/>
        <v>0.77800000000000002</v>
      </c>
      <c r="L85" s="9"/>
    </row>
    <row r="86" spans="2:12" x14ac:dyDescent="0.4">
      <c r="C86" s="2" t="s">
        <v>77</v>
      </c>
      <c r="E86" s="8"/>
      <c r="F86" s="8">
        <v>6.15</v>
      </c>
      <c r="G86" s="8"/>
      <c r="H86" s="8" t="s">
        <v>19</v>
      </c>
      <c r="I86" s="10">
        <v>8.4350459999999998</v>
      </c>
      <c r="J86" s="8"/>
      <c r="K86" s="10">
        <f t="shared" si="7"/>
        <v>14.585046</v>
      </c>
      <c r="L86" s="9"/>
    </row>
    <row r="87" spans="2:12" x14ac:dyDescent="0.4">
      <c r="C87" s="2" t="s">
        <v>78</v>
      </c>
      <c r="E87" s="8"/>
      <c r="F87" s="8"/>
      <c r="G87" s="8"/>
      <c r="H87" s="8"/>
      <c r="I87" s="8" t="s">
        <v>19</v>
      </c>
      <c r="J87" s="8"/>
      <c r="K87" s="10">
        <f t="shared" si="7"/>
        <v>0</v>
      </c>
      <c r="L87" s="9"/>
    </row>
    <row r="88" spans="2:12" x14ac:dyDescent="0.4">
      <c r="C88" s="2" t="s">
        <v>79</v>
      </c>
      <c r="E88" s="8"/>
      <c r="F88" s="8"/>
      <c r="G88" s="8"/>
      <c r="H88" s="8"/>
      <c r="I88" s="8" t="s">
        <v>19</v>
      </c>
      <c r="J88" s="8"/>
      <c r="K88" s="10">
        <f t="shared" si="7"/>
        <v>0</v>
      </c>
      <c r="L88" s="9"/>
    </row>
    <row r="89" spans="2:12" x14ac:dyDescent="0.4">
      <c r="C89" s="2" t="s">
        <v>80</v>
      </c>
      <c r="E89" s="8"/>
      <c r="F89" s="8"/>
      <c r="G89" s="8"/>
      <c r="H89" s="8"/>
      <c r="I89" s="8" t="s">
        <v>19</v>
      </c>
      <c r="J89" s="8"/>
      <c r="K89" s="10">
        <f t="shared" si="7"/>
        <v>0</v>
      </c>
      <c r="L89" s="9"/>
    </row>
    <row r="90" spans="2:12" x14ac:dyDescent="0.4">
      <c r="C90" s="2" t="s">
        <v>81</v>
      </c>
      <c r="E90" s="8"/>
      <c r="F90" s="8"/>
      <c r="G90" s="8"/>
      <c r="H90" s="8" t="s">
        <v>19</v>
      </c>
      <c r="I90" s="8" t="s">
        <v>19</v>
      </c>
      <c r="J90" s="8"/>
      <c r="K90" s="10">
        <f t="shared" si="7"/>
        <v>0</v>
      </c>
      <c r="L90" s="9"/>
    </row>
    <row r="91" spans="2:12" x14ac:dyDescent="0.4">
      <c r="C91" s="2" t="s">
        <v>82</v>
      </c>
      <c r="E91" s="8"/>
      <c r="F91" s="8">
        <v>1.54</v>
      </c>
      <c r="G91" s="8"/>
      <c r="H91" s="8"/>
      <c r="I91" s="8"/>
      <c r="J91" s="8"/>
      <c r="K91" s="10">
        <f t="shared" si="7"/>
        <v>1.54</v>
      </c>
      <c r="L91" s="9"/>
    </row>
    <row r="92" spans="2:12" ht="4.8" customHeight="1" x14ac:dyDescent="0.4">
      <c r="E92" s="8"/>
      <c r="F92" s="8"/>
      <c r="G92" s="8"/>
      <c r="H92" s="8"/>
      <c r="I92" s="8"/>
      <c r="J92" s="8"/>
      <c r="K92" s="10"/>
      <c r="L92" s="9"/>
    </row>
    <row r="93" spans="2:12" x14ac:dyDescent="0.4">
      <c r="B93" s="2" t="s">
        <v>40</v>
      </c>
      <c r="E93" s="8"/>
      <c r="F93" s="8"/>
      <c r="G93" s="8"/>
      <c r="H93" s="8"/>
      <c r="I93" s="8"/>
      <c r="J93" s="8"/>
      <c r="K93" s="10"/>
      <c r="L93" s="9"/>
    </row>
    <row r="94" spans="2:12" x14ac:dyDescent="0.4">
      <c r="C94" s="2" t="s">
        <v>41</v>
      </c>
      <c r="E94" s="8"/>
      <c r="F94" s="8">
        <v>6.63</v>
      </c>
      <c r="G94" s="8">
        <v>5.83</v>
      </c>
      <c r="H94" s="8">
        <v>6.98</v>
      </c>
      <c r="I94" s="8" t="s">
        <v>19</v>
      </c>
      <c r="J94" s="8"/>
      <c r="K94" s="10">
        <f t="shared" si="7"/>
        <v>19.440000000000001</v>
      </c>
      <c r="L94" s="9"/>
    </row>
    <row r="95" spans="2:12" x14ac:dyDescent="0.4">
      <c r="C95" s="2" t="s">
        <v>42</v>
      </c>
      <c r="E95" s="8"/>
      <c r="F95" s="8"/>
      <c r="G95" s="8">
        <v>3.99</v>
      </c>
      <c r="H95" s="8"/>
      <c r="I95" s="8"/>
      <c r="J95" s="8"/>
      <c r="K95" s="10">
        <f t="shared" si="7"/>
        <v>3.99</v>
      </c>
      <c r="L95" s="9"/>
    </row>
    <row r="96" spans="2:12" x14ac:dyDescent="0.4">
      <c r="C96" s="2" t="s">
        <v>83</v>
      </c>
      <c r="E96" s="8"/>
      <c r="F96" s="10">
        <v>0.309</v>
      </c>
      <c r="G96" s="10">
        <v>0.309</v>
      </c>
      <c r="H96" s="8"/>
      <c r="I96" s="8" t="s">
        <v>19</v>
      </c>
      <c r="J96" s="8"/>
      <c r="K96" s="10">
        <f t="shared" si="7"/>
        <v>0.61799999999999999</v>
      </c>
      <c r="L96" s="9"/>
    </row>
    <row r="97" spans="1:12" x14ac:dyDescent="0.4">
      <c r="C97" s="2" t="s">
        <v>84</v>
      </c>
      <c r="E97" s="8"/>
      <c r="F97" s="8">
        <v>1.93</v>
      </c>
      <c r="G97" s="8"/>
      <c r="H97" s="8"/>
      <c r="I97" s="8"/>
      <c r="J97" s="8"/>
      <c r="K97" s="10">
        <f t="shared" si="7"/>
        <v>1.93</v>
      </c>
      <c r="L97" s="9"/>
    </row>
    <row r="98" spans="1:12" x14ac:dyDescent="0.4">
      <c r="C98" s="2" t="s">
        <v>85</v>
      </c>
      <c r="E98" s="8"/>
      <c r="F98" s="8">
        <v>1.1200000000000001</v>
      </c>
      <c r="G98" s="8"/>
      <c r="H98" s="8"/>
      <c r="I98" s="8"/>
      <c r="J98" s="8"/>
      <c r="K98" s="10">
        <f t="shared" si="7"/>
        <v>1.1200000000000001</v>
      </c>
      <c r="L98" s="9"/>
    </row>
    <row r="99" spans="1:12" ht="6" customHeight="1" x14ac:dyDescent="0.4">
      <c r="E99" s="8"/>
      <c r="F99" s="8"/>
      <c r="G99" s="8"/>
      <c r="H99" s="8"/>
      <c r="I99" s="8"/>
      <c r="J99" s="8"/>
      <c r="K99" s="10"/>
      <c r="L99" s="9"/>
    </row>
    <row r="100" spans="1:12" x14ac:dyDescent="0.4">
      <c r="B100" s="4" t="s">
        <v>95</v>
      </c>
      <c r="C100" s="4"/>
      <c r="D100" s="4"/>
      <c r="E100" s="45">
        <f>SUM(E82:E98)</f>
        <v>0</v>
      </c>
      <c r="F100" s="17">
        <f>SUM(F82:F98)</f>
        <v>26.646000000000001</v>
      </c>
      <c r="G100" s="17">
        <f>SUM(G82:G98)</f>
        <v>10.129</v>
      </c>
      <c r="H100" s="17">
        <f>SUM(H82:H98)</f>
        <v>9.6630000000000003</v>
      </c>
      <c r="I100" s="17">
        <f>SUM(I82:I98)</f>
        <v>8.4350459999999998</v>
      </c>
      <c r="J100" s="17"/>
      <c r="K100" s="15">
        <f t="shared" si="7"/>
        <v>54.873046000000002</v>
      </c>
      <c r="L100" s="9"/>
    </row>
    <row r="101" spans="1:12" x14ac:dyDescent="0.4">
      <c r="E101" s="8"/>
      <c r="F101" s="8"/>
      <c r="G101" s="8"/>
      <c r="H101" s="8"/>
      <c r="I101" s="8"/>
      <c r="J101" s="8"/>
      <c r="K101" s="8"/>
      <c r="L101" s="9"/>
    </row>
    <row r="102" spans="1:12" x14ac:dyDescent="0.4">
      <c r="A102" s="4" t="s">
        <v>96</v>
      </c>
      <c r="B102" s="4"/>
      <c r="C102" s="4"/>
      <c r="D102" s="4"/>
      <c r="E102" s="17">
        <f>E76+E100</f>
        <v>3.3146199999999997</v>
      </c>
      <c r="F102" s="17">
        <f t="shared" ref="F102:K102" si="8">F76+F100</f>
        <v>32.1956172342</v>
      </c>
      <c r="G102" s="17">
        <f t="shared" si="8"/>
        <v>10.355101398</v>
      </c>
      <c r="H102" s="17">
        <f t="shared" si="8"/>
        <v>13.165773272100001</v>
      </c>
      <c r="I102" s="17">
        <f t="shared" si="8"/>
        <v>20.646005373154253</v>
      </c>
      <c r="J102" s="17"/>
      <c r="K102" s="17">
        <f t="shared" si="8"/>
        <v>79.677117277454258</v>
      </c>
      <c r="L102" s="9"/>
    </row>
    <row r="103" spans="1:12" x14ac:dyDescent="0.4">
      <c r="E103" s="8"/>
      <c r="F103" s="8"/>
      <c r="G103" s="8"/>
      <c r="H103" s="8"/>
      <c r="I103" s="8"/>
      <c r="J103" s="8"/>
      <c r="K103" s="8"/>
      <c r="L103" s="9"/>
    </row>
    <row r="104" spans="1:12" x14ac:dyDescent="0.4">
      <c r="E104" s="8"/>
      <c r="F104" s="8"/>
      <c r="G104" s="8"/>
      <c r="H104" s="8"/>
      <c r="I104" s="8"/>
      <c r="J104" s="8"/>
      <c r="K104" s="8"/>
      <c r="L104" s="9"/>
    </row>
    <row r="105" spans="1:12" x14ac:dyDescent="0.4">
      <c r="E105" s="8"/>
      <c r="F105" s="8"/>
      <c r="G105" s="8"/>
      <c r="H105" s="8"/>
      <c r="I105" s="8"/>
      <c r="J105" s="8"/>
      <c r="K105" s="8"/>
      <c r="L105" s="9"/>
    </row>
    <row r="106" spans="1:12" x14ac:dyDescent="0.4">
      <c r="E106" s="8"/>
      <c r="F106" s="8"/>
      <c r="G106" s="8"/>
      <c r="H106" s="8"/>
      <c r="I106" s="8"/>
      <c r="J106" s="8"/>
      <c r="K106" s="8"/>
      <c r="L106" s="9"/>
    </row>
    <row r="107" spans="1:12" x14ac:dyDescent="0.4">
      <c r="E107" s="8"/>
      <c r="F107" s="8"/>
      <c r="G107" s="8"/>
      <c r="H107" s="8"/>
      <c r="I107" s="8"/>
      <c r="J107" s="8"/>
      <c r="K107" s="8"/>
      <c r="L107" s="9"/>
    </row>
    <row r="108" spans="1:12" x14ac:dyDescent="0.4">
      <c r="E108" s="8"/>
      <c r="F108" s="8"/>
      <c r="G108" s="8"/>
      <c r="H108" s="8"/>
      <c r="I108" s="8"/>
      <c r="J108" s="8"/>
      <c r="K108" s="8"/>
      <c r="L108" s="9"/>
    </row>
  </sheetData>
  <mergeCells count="1">
    <mergeCell ref="K3:K5"/>
  </mergeCells>
  <pageMargins left="0.7" right="0.7" top="0.75" bottom="0.75" header="0.3" footer="0.3"/>
  <ignoredErrors>
    <ignoredError sqref="F31 F39" formula="1"/>
    <ignoredError sqref="F2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B9E1-0E26-43AE-BE39-B5F074BF5986}">
  <dimension ref="A1:O293"/>
  <sheetViews>
    <sheetView workbookViewId="0">
      <pane ySplit="9" topLeftCell="A10" activePane="bottomLeft" state="frozen"/>
      <selection pane="bottomLeft" activeCell="N18" sqref="N18"/>
    </sheetView>
  </sheetViews>
  <sheetFormatPr defaultRowHeight="15.6" x14ac:dyDescent="0.4"/>
  <cols>
    <col min="1" max="1" width="3.109375" style="1" customWidth="1"/>
    <col min="2" max="2" width="19.88671875" style="1" customWidth="1"/>
    <col min="3" max="3" width="17.5546875" style="1" customWidth="1"/>
    <col min="4" max="4" width="16.33203125" style="1" customWidth="1"/>
    <col min="5" max="5" width="18.21875" style="1" customWidth="1"/>
    <col min="6" max="6" width="3" style="1" customWidth="1"/>
    <col min="7" max="7" width="29.6640625" style="1" customWidth="1"/>
    <col min="8" max="8" width="15.6640625" style="1" customWidth="1"/>
    <col min="9" max="9" width="16.33203125" style="1" customWidth="1"/>
    <col min="10" max="10" width="16.77734375" style="1" customWidth="1"/>
    <col min="11" max="11" width="4.109375" style="1" customWidth="1"/>
    <col min="12" max="12" width="26.109375" style="1" customWidth="1"/>
    <col min="13" max="13" width="15" style="1" customWidth="1"/>
    <col min="14" max="14" width="18.5546875" style="1" customWidth="1"/>
    <col min="15" max="15" width="17.5546875" style="1" customWidth="1"/>
    <col min="16" max="16384" width="8.88671875" style="1"/>
  </cols>
  <sheetData>
    <row r="1" spans="1:15" x14ac:dyDescent="0.4">
      <c r="A1" s="24" t="s">
        <v>426</v>
      </c>
    </row>
    <row r="2" spans="1:15" x14ac:dyDescent="0.4">
      <c r="A2" s="1" t="s">
        <v>427</v>
      </c>
    </row>
    <row r="3" spans="1:15" ht="6.6" customHeight="1" x14ac:dyDescent="0.4"/>
    <row r="4" spans="1:15" ht="31.2" x14ac:dyDescent="0.4">
      <c r="C4" s="20" t="s">
        <v>102</v>
      </c>
      <c r="D4" s="21" t="s">
        <v>52</v>
      </c>
      <c r="E4" s="20" t="s">
        <v>6</v>
      </c>
      <c r="H4" s="20" t="s">
        <v>102</v>
      </c>
      <c r="I4" s="21" t="s">
        <v>53</v>
      </c>
      <c r="J4" s="20" t="s">
        <v>6</v>
      </c>
      <c r="K4" s="18"/>
      <c r="L4" s="18"/>
      <c r="M4" s="20" t="s">
        <v>102</v>
      </c>
      <c r="N4" s="27" t="s">
        <v>53</v>
      </c>
      <c r="O4" s="20" t="s">
        <v>6</v>
      </c>
    </row>
    <row r="5" spans="1:15" x14ac:dyDescent="0.4">
      <c r="C5" s="20" t="s">
        <v>424</v>
      </c>
      <c r="D5" s="20" t="s">
        <v>425</v>
      </c>
      <c r="E5" s="20"/>
      <c r="H5" s="20" t="s">
        <v>424</v>
      </c>
      <c r="I5" s="20" t="s">
        <v>425</v>
      </c>
      <c r="J5" s="20"/>
      <c r="M5" s="20" t="s">
        <v>424</v>
      </c>
      <c r="N5" s="20" t="s">
        <v>425</v>
      </c>
      <c r="O5" s="20"/>
    </row>
    <row r="6" spans="1:15" ht="7.2" customHeight="1" x14ac:dyDescent="0.4">
      <c r="C6" s="20"/>
      <c r="D6" s="20"/>
      <c r="E6" s="20"/>
      <c r="H6" s="22"/>
      <c r="I6" s="20"/>
      <c r="J6" s="20"/>
      <c r="M6" s="20"/>
      <c r="N6" s="20"/>
      <c r="O6" s="20"/>
    </row>
    <row r="7" spans="1:15" x14ac:dyDescent="0.4">
      <c r="B7" s="19" t="s">
        <v>423</v>
      </c>
      <c r="C7" s="22">
        <v>2167079311.1999998</v>
      </c>
      <c r="D7" s="22">
        <v>4252883799.4854198</v>
      </c>
      <c r="E7" s="22">
        <f>C7+D7</f>
        <v>6419963110.6854191</v>
      </c>
      <c r="G7" s="1" t="s">
        <v>430</v>
      </c>
      <c r="H7" s="22">
        <f>SUM(H11:H14)</f>
        <v>654166006.10000002</v>
      </c>
      <c r="I7" s="22">
        <f>SUM(I11:I49)</f>
        <v>1476861604.8893893</v>
      </c>
      <c r="J7" s="22">
        <f>H7+I7</f>
        <v>2131027610.9893894</v>
      </c>
      <c r="L7" s="1" t="s">
        <v>433</v>
      </c>
      <c r="M7" s="22">
        <f>M11</f>
        <v>131510475.59999999</v>
      </c>
      <c r="N7" s="22">
        <f>SUM(N11:N291)</f>
        <v>1183958073.6163831</v>
      </c>
      <c r="O7" s="22">
        <f>M7+N7</f>
        <v>1315468549.216383</v>
      </c>
    </row>
    <row r="8" spans="1:15" x14ac:dyDescent="0.4">
      <c r="B8" s="19" t="s">
        <v>428</v>
      </c>
      <c r="C8" s="22">
        <f>H8+M8</f>
        <v>420938730</v>
      </c>
      <c r="D8" s="22">
        <v>0</v>
      </c>
      <c r="E8" s="22">
        <f>C8+D8</f>
        <v>420938730</v>
      </c>
      <c r="G8" s="1" t="s">
        <v>431</v>
      </c>
      <c r="H8" s="22">
        <f>SUM(H15:H49)</f>
        <v>232728000</v>
      </c>
      <c r="I8" s="22">
        <v>0</v>
      </c>
      <c r="J8" s="22">
        <f>H8+I8</f>
        <v>232728000</v>
      </c>
      <c r="L8" s="1" t="s">
        <v>434</v>
      </c>
      <c r="M8" s="22">
        <f>SUM(M12:M291)</f>
        <v>188210730</v>
      </c>
      <c r="N8" s="22">
        <v>0</v>
      </c>
      <c r="O8" s="22">
        <f>M8+N8</f>
        <v>188210730</v>
      </c>
    </row>
    <row r="9" spans="1:15" x14ac:dyDescent="0.4">
      <c r="B9" s="25" t="s">
        <v>429</v>
      </c>
      <c r="C9" s="26">
        <f>C7-C8</f>
        <v>1746140581.1999998</v>
      </c>
      <c r="D9" s="26">
        <f>D7-D8</f>
        <v>4252883799.4854198</v>
      </c>
      <c r="E9" s="26">
        <f>C9+D9</f>
        <v>5999024380.6854191</v>
      </c>
      <c r="G9" s="24" t="s">
        <v>432</v>
      </c>
      <c r="H9" s="26">
        <f>H7+H8</f>
        <v>886894006.10000002</v>
      </c>
      <c r="I9" s="26">
        <f>I7+I8</f>
        <v>1476861604.8893893</v>
      </c>
      <c r="J9" s="26">
        <f>H9+I9</f>
        <v>2363755610.9893894</v>
      </c>
      <c r="K9" s="19"/>
      <c r="L9" s="25" t="s">
        <v>435</v>
      </c>
      <c r="M9" s="26">
        <f>SUM(M11:M291)</f>
        <v>319721205.60000002</v>
      </c>
      <c r="N9" s="26">
        <f>SUM(N11:N291)</f>
        <v>1183958073.6163831</v>
      </c>
      <c r="O9" s="26">
        <f>N9+M9</f>
        <v>1503679279.216383</v>
      </c>
    </row>
    <row r="10" spans="1:15" x14ac:dyDescent="0.4">
      <c r="H10" s="22"/>
      <c r="I10" s="20"/>
      <c r="J10" s="20"/>
      <c r="M10" s="20"/>
      <c r="N10" s="20"/>
      <c r="O10" s="20"/>
    </row>
    <row r="11" spans="1:15" x14ac:dyDescent="0.4">
      <c r="A11" s="19"/>
      <c r="B11" s="19"/>
      <c r="C11" s="19"/>
      <c r="D11" s="19"/>
      <c r="E11" s="19"/>
      <c r="F11" s="19"/>
      <c r="G11" s="1" t="s">
        <v>103</v>
      </c>
      <c r="H11" s="22">
        <v>261582611.19999999</v>
      </c>
      <c r="I11" s="22">
        <v>436913196.28337908</v>
      </c>
      <c r="J11" s="22">
        <v>698495807.48337913</v>
      </c>
      <c r="K11" s="19"/>
      <c r="L11" s="1" t="s">
        <v>143</v>
      </c>
      <c r="M11" s="22">
        <v>131510475.59999999</v>
      </c>
      <c r="N11" s="22">
        <v>239016377.54640409</v>
      </c>
      <c r="O11" s="22">
        <v>370526853.14640409</v>
      </c>
    </row>
    <row r="12" spans="1:15" x14ac:dyDescent="0.4">
      <c r="A12" s="19"/>
      <c r="B12" s="19"/>
      <c r="C12" s="19"/>
      <c r="D12" s="19"/>
      <c r="E12" s="19"/>
      <c r="F12" s="19"/>
      <c r="G12" s="1" t="s">
        <v>104</v>
      </c>
      <c r="H12" s="22">
        <v>157912031.30000001</v>
      </c>
      <c r="I12" s="22">
        <v>175515298.13915968</v>
      </c>
      <c r="J12" s="22">
        <v>333427329.43915969</v>
      </c>
      <c r="K12" s="19"/>
      <c r="L12" s="1" t="s">
        <v>145</v>
      </c>
      <c r="M12" s="23">
        <v>9990000</v>
      </c>
      <c r="N12" s="22">
        <v>84358291.84849754</v>
      </c>
      <c r="O12" s="22">
        <v>94348291.84849754</v>
      </c>
    </row>
    <row r="13" spans="1:15" x14ac:dyDescent="0.4">
      <c r="A13" s="19"/>
      <c r="B13" s="19"/>
      <c r="C13" s="19"/>
      <c r="D13" s="19"/>
      <c r="E13" s="19"/>
      <c r="F13" s="19"/>
      <c r="G13" s="1" t="s">
        <v>105</v>
      </c>
      <c r="H13" s="22">
        <v>143447144.09999999</v>
      </c>
      <c r="I13" s="22">
        <v>159437935.46833611</v>
      </c>
      <c r="J13" s="22">
        <v>302885079.56833613</v>
      </c>
      <c r="K13" s="19"/>
      <c r="L13" s="1" t="s">
        <v>147</v>
      </c>
      <c r="M13" s="23">
        <v>9513000</v>
      </c>
      <c r="N13" s="22">
        <v>63028046.927047968</v>
      </c>
      <c r="O13" s="22">
        <v>72541046.927047968</v>
      </c>
    </row>
    <row r="14" spans="1:15" x14ac:dyDescent="0.4">
      <c r="A14" s="19"/>
      <c r="B14" s="19"/>
      <c r="C14" s="19"/>
      <c r="D14" s="19"/>
      <c r="E14" s="19"/>
      <c r="F14" s="19"/>
      <c r="G14" s="1" t="s">
        <v>106</v>
      </c>
      <c r="H14" s="22">
        <v>91224219.5</v>
      </c>
      <c r="I14" s="22">
        <v>101393452.71338195</v>
      </c>
      <c r="J14" s="22">
        <v>192617672.21338195</v>
      </c>
      <c r="K14" s="19"/>
      <c r="L14" s="1" t="s">
        <v>149</v>
      </c>
      <c r="M14" s="23">
        <v>8338500</v>
      </c>
      <c r="N14" s="22">
        <v>32606323.548942063</v>
      </c>
      <c r="O14" s="22">
        <v>40944823.548942059</v>
      </c>
    </row>
    <row r="15" spans="1:15" x14ac:dyDescent="0.4">
      <c r="A15" s="19"/>
      <c r="B15" s="19"/>
      <c r="C15" s="19"/>
      <c r="D15" s="19"/>
      <c r="E15" s="19"/>
      <c r="F15" s="19"/>
      <c r="G15" s="1" t="s">
        <v>107</v>
      </c>
      <c r="H15" s="23">
        <v>36637500</v>
      </c>
      <c r="I15" s="22">
        <v>94691335.365158856</v>
      </c>
      <c r="J15" s="22">
        <v>131328835.36515886</v>
      </c>
      <c r="K15" s="19"/>
      <c r="L15" s="1" t="s">
        <v>151</v>
      </c>
      <c r="M15" s="23">
        <v>5841000</v>
      </c>
      <c r="N15" s="22">
        <v>28414210.506168865</v>
      </c>
      <c r="O15" s="22">
        <v>34255210.506168865</v>
      </c>
    </row>
    <row r="16" spans="1:15" x14ac:dyDescent="0.4">
      <c r="A16" s="19"/>
      <c r="B16" s="19"/>
      <c r="C16" s="19"/>
      <c r="D16" s="19"/>
      <c r="E16" s="19"/>
      <c r="F16" s="19"/>
      <c r="G16" s="1" t="s">
        <v>109</v>
      </c>
      <c r="H16" s="23">
        <v>21442500</v>
      </c>
      <c r="I16" s="22">
        <v>56347668.081238151</v>
      </c>
      <c r="J16" s="22">
        <v>77790168.081238151</v>
      </c>
      <c r="K16" s="19"/>
      <c r="L16" s="1" t="s">
        <v>153</v>
      </c>
      <c r="M16" s="23">
        <v>4249800</v>
      </c>
      <c r="N16" s="22">
        <v>25518892.995958827</v>
      </c>
      <c r="O16" s="22">
        <v>29768692.995958827</v>
      </c>
    </row>
    <row r="17" spans="1:15" x14ac:dyDescent="0.4">
      <c r="A17" s="19"/>
      <c r="B17" s="19"/>
      <c r="C17" s="19"/>
      <c r="D17" s="19"/>
      <c r="E17" s="19"/>
      <c r="F17" s="19"/>
      <c r="G17" s="1" t="s">
        <v>111</v>
      </c>
      <c r="H17" s="23">
        <v>20257500</v>
      </c>
      <c r="I17" s="22">
        <v>52650516.621065758</v>
      </c>
      <c r="J17" s="22">
        <v>72908016.621065766</v>
      </c>
      <c r="K17" s="19"/>
      <c r="L17" s="1" t="s">
        <v>155</v>
      </c>
      <c r="M17" s="23">
        <v>5031000</v>
      </c>
      <c r="N17" s="22">
        <v>22633397.050468139</v>
      </c>
      <c r="O17" s="22">
        <v>27664397.050468139</v>
      </c>
    </row>
    <row r="18" spans="1:15" x14ac:dyDescent="0.4">
      <c r="A18" s="19"/>
      <c r="B18" s="19"/>
      <c r="C18" s="19"/>
      <c r="D18" s="19"/>
      <c r="E18" s="19"/>
      <c r="F18" s="19"/>
      <c r="G18" s="1" t="s">
        <v>113</v>
      </c>
      <c r="H18" s="23">
        <v>19196250</v>
      </c>
      <c r="I18" s="22">
        <v>48655273.475729197</v>
      </c>
      <c r="J18" s="22">
        <v>67851523.475729197</v>
      </c>
      <c r="K18" s="19"/>
      <c r="L18" s="1" t="s">
        <v>157</v>
      </c>
      <c r="M18" s="23">
        <v>6538500</v>
      </c>
      <c r="N18" s="22">
        <v>20747781.263499636</v>
      </c>
      <c r="O18" s="22">
        <v>27286281.263499636</v>
      </c>
    </row>
    <row r="19" spans="1:15" x14ac:dyDescent="0.4">
      <c r="A19" s="19"/>
      <c r="B19" s="19"/>
      <c r="C19" s="19"/>
      <c r="D19" s="19"/>
      <c r="E19" s="19"/>
      <c r="F19" s="19"/>
      <c r="G19" s="1" t="s">
        <v>115</v>
      </c>
      <c r="H19" s="23">
        <v>16897500</v>
      </c>
      <c r="I19" s="22">
        <v>44461043.948493816</v>
      </c>
      <c r="J19" s="22">
        <v>61358543.948493816</v>
      </c>
      <c r="K19" s="19"/>
      <c r="L19" s="1" t="s">
        <v>159</v>
      </c>
      <c r="M19" s="23">
        <v>4711500</v>
      </c>
      <c r="N19" s="22">
        <v>22158838.624703009</v>
      </c>
      <c r="O19" s="22">
        <v>26870338.624703009</v>
      </c>
    </row>
    <row r="20" spans="1:15" x14ac:dyDescent="0.4">
      <c r="A20" s="19"/>
      <c r="B20" s="19"/>
      <c r="C20" s="19"/>
      <c r="D20" s="19"/>
      <c r="E20" s="19"/>
      <c r="F20" s="19"/>
      <c r="G20" s="1" t="s">
        <v>112</v>
      </c>
      <c r="H20" s="23">
        <v>15135000</v>
      </c>
      <c r="I20" s="22">
        <v>39640181.867735021</v>
      </c>
      <c r="J20" s="22">
        <v>54775181.867735021</v>
      </c>
      <c r="K20" s="19"/>
      <c r="L20" s="1" t="s">
        <v>161</v>
      </c>
      <c r="M20" s="23">
        <v>4352400</v>
      </c>
      <c r="N20" s="22">
        <v>22008356.000555139</v>
      </c>
      <c r="O20" s="22">
        <v>26360756.000555139</v>
      </c>
    </row>
    <row r="21" spans="1:15" x14ac:dyDescent="0.4">
      <c r="A21" s="19"/>
      <c r="B21" s="19"/>
      <c r="C21" s="19"/>
      <c r="D21" s="19"/>
      <c r="E21" s="19"/>
      <c r="F21" s="19"/>
      <c r="G21" s="1" t="s">
        <v>117</v>
      </c>
      <c r="H21" s="23">
        <v>9690000</v>
      </c>
      <c r="I21" s="22">
        <v>25058514.10646658</v>
      </c>
      <c r="J21" s="22">
        <v>34748514.106466576</v>
      </c>
      <c r="K21" s="19"/>
      <c r="L21" s="1" t="s">
        <v>163</v>
      </c>
      <c r="M21" s="23">
        <v>4054950</v>
      </c>
      <c r="N21" s="22">
        <v>21003017.307056487</v>
      </c>
      <c r="O21" s="22">
        <v>25057967.307056487</v>
      </c>
    </row>
    <row r="22" spans="1:15" x14ac:dyDescent="0.4">
      <c r="A22" s="19"/>
      <c r="B22" s="19"/>
      <c r="C22" s="19"/>
      <c r="D22" s="19"/>
      <c r="E22" s="19"/>
      <c r="F22" s="19"/>
      <c r="G22" s="1" t="s">
        <v>119</v>
      </c>
      <c r="H22" s="23">
        <v>8171250</v>
      </c>
      <c r="I22" s="22">
        <v>21448831.319039188</v>
      </c>
      <c r="J22" s="22">
        <v>29620081.319039188</v>
      </c>
      <c r="K22" s="19"/>
      <c r="L22" s="1" t="s">
        <v>165</v>
      </c>
      <c r="M22" s="23">
        <v>4002300</v>
      </c>
      <c r="N22" s="22">
        <v>20255266.095503993</v>
      </c>
      <c r="O22" s="22">
        <v>24257566.095503993</v>
      </c>
    </row>
    <row r="23" spans="1:15" x14ac:dyDescent="0.4">
      <c r="A23" s="19"/>
      <c r="B23" s="19"/>
      <c r="C23" s="19"/>
      <c r="D23" s="19"/>
      <c r="E23" s="19"/>
      <c r="F23" s="19"/>
      <c r="G23" s="1" t="s">
        <v>120</v>
      </c>
      <c r="H23" s="23">
        <v>7405500</v>
      </c>
      <c r="I23" s="22">
        <v>18954713.510833934</v>
      </c>
      <c r="J23" s="22">
        <v>26360213.510833934</v>
      </c>
      <c r="K23" s="19"/>
      <c r="L23" s="1" t="s">
        <v>166</v>
      </c>
      <c r="M23" s="23">
        <v>4402800</v>
      </c>
      <c r="N23" s="22">
        <v>18332349.393929586</v>
      </c>
      <c r="O23" s="22">
        <v>22735149.393929586</v>
      </c>
    </row>
    <row r="24" spans="1:15" x14ac:dyDescent="0.4">
      <c r="A24" s="19"/>
      <c r="B24" s="19"/>
      <c r="C24" s="19"/>
      <c r="D24" s="19"/>
      <c r="E24" s="19"/>
      <c r="F24" s="19"/>
      <c r="G24" s="1" t="s">
        <v>122</v>
      </c>
      <c r="H24" s="23">
        <v>7101000</v>
      </c>
      <c r="I24" s="22">
        <v>18467720.523555286</v>
      </c>
      <c r="J24" s="22">
        <v>25568720.523555286</v>
      </c>
      <c r="K24" s="19"/>
      <c r="L24" s="1" t="s">
        <v>167</v>
      </c>
      <c r="M24" s="23">
        <v>3388050</v>
      </c>
      <c r="N24" s="22">
        <v>18397784.945676509</v>
      </c>
      <c r="O24" s="22">
        <v>21785834.945676509</v>
      </c>
    </row>
    <row r="25" spans="1:15" x14ac:dyDescent="0.4">
      <c r="A25" s="19"/>
      <c r="B25" s="19"/>
      <c r="C25" s="19"/>
      <c r="D25" s="19"/>
      <c r="E25" s="19"/>
      <c r="F25" s="19"/>
      <c r="G25" s="1" t="s">
        <v>124</v>
      </c>
      <c r="H25" s="23">
        <v>6361500</v>
      </c>
      <c r="I25" s="22">
        <v>16512572.652286455</v>
      </c>
      <c r="J25" s="22">
        <v>22874072.652286455</v>
      </c>
      <c r="K25" s="19"/>
      <c r="L25" s="1" t="s">
        <v>169</v>
      </c>
      <c r="M25" s="23">
        <v>3765150</v>
      </c>
      <c r="N25" s="22">
        <v>17006787.146427017</v>
      </c>
      <c r="O25" s="22">
        <v>20771937.146427017</v>
      </c>
    </row>
    <row r="26" spans="1:15" x14ac:dyDescent="0.4">
      <c r="A26" s="19"/>
      <c r="B26" s="19"/>
      <c r="C26" s="19"/>
      <c r="D26" s="19"/>
      <c r="E26" s="19"/>
      <c r="F26" s="19"/>
      <c r="G26" s="1" t="s">
        <v>125</v>
      </c>
      <c r="H26" s="23">
        <v>5961000</v>
      </c>
      <c r="I26" s="22">
        <v>15652625.656829055</v>
      </c>
      <c r="J26" s="22">
        <v>21613625.656829055</v>
      </c>
      <c r="K26" s="19"/>
      <c r="L26" s="1" t="s">
        <v>158</v>
      </c>
      <c r="M26" s="23">
        <v>3677400</v>
      </c>
      <c r="N26" s="22">
        <v>15755235.623928864</v>
      </c>
      <c r="O26" s="22">
        <v>19432635.623928864</v>
      </c>
    </row>
    <row r="27" spans="1:15" x14ac:dyDescent="0.4">
      <c r="A27" s="19"/>
      <c r="B27" s="19"/>
      <c r="C27" s="19"/>
      <c r="D27" s="19"/>
      <c r="E27" s="19"/>
      <c r="F27" s="19"/>
      <c r="G27" s="1" t="s">
        <v>114</v>
      </c>
      <c r="H27" s="23">
        <v>5881500</v>
      </c>
      <c r="I27" s="22">
        <v>14972464.602911804</v>
      </c>
      <c r="J27" s="22">
        <v>20853964.602911804</v>
      </c>
      <c r="K27" s="19"/>
      <c r="L27" s="1" t="s">
        <v>172</v>
      </c>
      <c r="M27" s="23">
        <v>2963700</v>
      </c>
      <c r="N27" s="22">
        <v>15664348.295704836</v>
      </c>
      <c r="O27" s="22">
        <v>18628048.295704834</v>
      </c>
    </row>
    <row r="28" spans="1:15" x14ac:dyDescent="0.4">
      <c r="A28" s="19"/>
      <c r="B28" s="19"/>
      <c r="C28" s="19"/>
      <c r="D28" s="19"/>
      <c r="E28" s="19"/>
      <c r="F28" s="19"/>
      <c r="G28" s="1" t="s">
        <v>116</v>
      </c>
      <c r="H28" s="23">
        <v>5700750</v>
      </c>
      <c r="I28" s="22">
        <v>14997871.246214677</v>
      </c>
      <c r="J28" s="22">
        <v>20698621.246214677</v>
      </c>
      <c r="K28" s="19"/>
      <c r="L28" s="1" t="s">
        <v>174</v>
      </c>
      <c r="M28" s="23">
        <v>2685150</v>
      </c>
      <c r="N28" s="22">
        <v>14857135.792181032</v>
      </c>
      <c r="O28" s="22">
        <v>17542285.79218103</v>
      </c>
    </row>
    <row r="29" spans="1:15" x14ac:dyDescent="0.4">
      <c r="A29" s="19"/>
      <c r="B29" s="19"/>
      <c r="C29" s="19"/>
      <c r="D29" s="19"/>
      <c r="E29" s="19"/>
      <c r="F29" s="19"/>
      <c r="G29" s="1" t="s">
        <v>127</v>
      </c>
      <c r="H29" s="23">
        <v>5562000</v>
      </c>
      <c r="I29" s="22">
        <v>14557618.724859625</v>
      </c>
      <c r="J29" s="22">
        <v>20119618.724859625</v>
      </c>
      <c r="K29" s="19"/>
      <c r="L29" s="1" t="s">
        <v>176</v>
      </c>
      <c r="M29" s="23">
        <v>2898450</v>
      </c>
      <c r="N29" s="22">
        <v>14349639.754488219</v>
      </c>
      <c r="O29" s="22">
        <v>17248089.754488219</v>
      </c>
    </row>
    <row r="30" spans="1:15" x14ac:dyDescent="0.4">
      <c r="A30" s="19"/>
      <c r="B30" s="19"/>
      <c r="C30" s="19"/>
      <c r="D30" s="19"/>
      <c r="E30" s="19"/>
      <c r="F30" s="19"/>
      <c r="G30" s="1" t="s">
        <v>128</v>
      </c>
      <c r="H30" s="23">
        <v>5211000</v>
      </c>
      <c r="I30" s="22">
        <v>12949242.443098646</v>
      </c>
      <c r="J30" s="22">
        <v>18160242.443098646</v>
      </c>
      <c r="K30" s="19"/>
      <c r="L30" s="1" t="s">
        <v>178</v>
      </c>
      <c r="M30" s="23">
        <v>2536650</v>
      </c>
      <c r="N30" s="22">
        <v>12419063.107497111</v>
      </c>
      <c r="O30" s="22">
        <v>14955713.107497111</v>
      </c>
    </row>
    <row r="31" spans="1:15" x14ac:dyDescent="0.4">
      <c r="A31" s="19"/>
      <c r="B31" s="19"/>
      <c r="C31" s="19"/>
      <c r="D31" s="19"/>
      <c r="E31" s="19"/>
      <c r="F31" s="19"/>
      <c r="G31" s="1" t="s">
        <v>130</v>
      </c>
      <c r="H31" s="23">
        <v>4665000</v>
      </c>
      <c r="I31" s="22">
        <v>11784027.840322817</v>
      </c>
      <c r="J31" s="22">
        <v>16449027.840322817</v>
      </c>
      <c r="K31" s="19"/>
      <c r="L31" s="1" t="s">
        <v>180</v>
      </c>
      <c r="M31" s="23">
        <v>2307150</v>
      </c>
      <c r="N31" s="22">
        <v>11453230.346142845</v>
      </c>
      <c r="O31" s="22">
        <v>13760380.346142845</v>
      </c>
    </row>
    <row r="32" spans="1:15" x14ac:dyDescent="0.4">
      <c r="A32" s="19"/>
      <c r="B32" s="19"/>
      <c r="C32" s="19"/>
      <c r="D32" s="19"/>
      <c r="E32" s="19"/>
      <c r="F32" s="19"/>
      <c r="G32" s="1" t="s">
        <v>131</v>
      </c>
      <c r="H32" s="23">
        <v>3759750</v>
      </c>
      <c r="I32" s="22">
        <v>9717362.2599001694</v>
      </c>
      <c r="J32" s="22">
        <v>13477112.259900169</v>
      </c>
      <c r="K32" s="19"/>
      <c r="L32" s="1" t="s">
        <v>182</v>
      </c>
      <c r="M32" s="23">
        <v>2340000</v>
      </c>
      <c r="N32" s="22">
        <v>11215419.889457645</v>
      </c>
      <c r="O32" s="22">
        <v>13555419.889457645</v>
      </c>
    </row>
    <row r="33" spans="1:15" x14ac:dyDescent="0.4">
      <c r="A33" s="19"/>
      <c r="B33" s="19"/>
      <c r="C33" s="19"/>
      <c r="D33" s="19"/>
      <c r="E33" s="19"/>
      <c r="F33" s="19"/>
      <c r="G33" s="1" t="s">
        <v>132</v>
      </c>
      <c r="H33" s="23">
        <v>3410250</v>
      </c>
      <c r="I33" s="22">
        <v>9296698.0665877927</v>
      </c>
      <c r="J33" s="22">
        <v>12706948.066587793</v>
      </c>
      <c r="K33" s="19"/>
      <c r="L33" s="1" t="s">
        <v>179</v>
      </c>
      <c r="M33" s="23">
        <v>1893600</v>
      </c>
      <c r="N33" s="22">
        <v>11373845.573759714</v>
      </c>
      <c r="O33" s="22">
        <v>13267445.573759714</v>
      </c>
    </row>
    <row r="34" spans="1:15" x14ac:dyDescent="0.4">
      <c r="A34" s="19"/>
      <c r="B34" s="19"/>
      <c r="C34" s="19"/>
      <c r="D34" s="19"/>
      <c r="E34" s="19"/>
      <c r="F34" s="19"/>
      <c r="G34" s="1" t="s">
        <v>134</v>
      </c>
      <c r="H34" s="23">
        <v>3410250</v>
      </c>
      <c r="I34" s="22">
        <v>8867694.2880691234</v>
      </c>
      <c r="J34" s="22">
        <v>12277944.288069123</v>
      </c>
      <c r="K34" s="19"/>
      <c r="L34" s="1" t="s">
        <v>185</v>
      </c>
      <c r="M34" s="23">
        <v>3051900</v>
      </c>
      <c r="N34" s="22">
        <v>9603720.4196458701</v>
      </c>
      <c r="O34" s="22">
        <v>12655620.41964587</v>
      </c>
    </row>
    <row r="35" spans="1:15" x14ac:dyDescent="0.4">
      <c r="A35" s="19"/>
      <c r="B35" s="19"/>
      <c r="C35" s="19"/>
      <c r="D35" s="19"/>
      <c r="E35" s="19"/>
      <c r="F35" s="19"/>
      <c r="G35" s="1" t="s">
        <v>121</v>
      </c>
      <c r="H35" s="23">
        <v>3211500</v>
      </c>
      <c r="I35" s="22">
        <v>8422787.1145059168</v>
      </c>
      <c r="J35" s="22">
        <v>11634287.114505917</v>
      </c>
      <c r="K35" s="19"/>
      <c r="L35" s="1" t="s">
        <v>187</v>
      </c>
      <c r="M35" s="23">
        <v>2374650</v>
      </c>
      <c r="N35" s="22">
        <v>10059102.004145965</v>
      </c>
      <c r="O35" s="22">
        <v>12433752.004145965</v>
      </c>
    </row>
    <row r="36" spans="1:15" x14ac:dyDescent="0.4">
      <c r="A36" s="19"/>
      <c r="B36" s="19"/>
      <c r="C36" s="19"/>
      <c r="D36" s="19"/>
      <c r="E36" s="19"/>
      <c r="F36" s="19"/>
      <c r="G36" s="1" t="s">
        <v>136</v>
      </c>
      <c r="H36" s="23">
        <v>3204750</v>
      </c>
      <c r="I36" s="22">
        <v>8192769.7178860549</v>
      </c>
      <c r="J36" s="22">
        <v>11397519.717886055</v>
      </c>
      <c r="K36" s="19"/>
      <c r="L36" s="1" t="s">
        <v>177</v>
      </c>
      <c r="M36" s="23">
        <v>2103750</v>
      </c>
      <c r="N36" s="22">
        <v>10325808.428322997</v>
      </c>
      <c r="O36" s="22">
        <v>12429558.428322997</v>
      </c>
    </row>
    <row r="37" spans="1:15" x14ac:dyDescent="0.4">
      <c r="A37" s="19"/>
      <c r="B37" s="19"/>
      <c r="C37" s="19"/>
      <c r="D37" s="19"/>
      <c r="E37" s="19"/>
      <c r="F37" s="19"/>
      <c r="G37" s="1" t="s">
        <v>129</v>
      </c>
      <c r="H37" s="23">
        <v>2392500</v>
      </c>
      <c r="I37" s="22">
        <v>6249064.5332956137</v>
      </c>
      <c r="J37" s="22">
        <v>8641564.5332956128</v>
      </c>
      <c r="K37" s="19"/>
      <c r="L37" s="1" t="s">
        <v>189</v>
      </c>
      <c r="M37" s="23">
        <v>1540800</v>
      </c>
      <c r="N37" s="22">
        <v>9985714.4748724662</v>
      </c>
      <c r="O37" s="22">
        <v>11526514.474872466</v>
      </c>
    </row>
    <row r="38" spans="1:15" x14ac:dyDescent="0.4">
      <c r="A38" s="19"/>
      <c r="B38" s="19"/>
      <c r="C38" s="19"/>
      <c r="D38" s="19"/>
      <c r="E38" s="19"/>
      <c r="F38" s="19"/>
      <c r="G38" s="1" t="s">
        <v>110</v>
      </c>
      <c r="H38" s="23">
        <v>1689000</v>
      </c>
      <c r="I38" s="22">
        <v>4379639.8401937103</v>
      </c>
      <c r="J38" s="22">
        <v>6068639.8401937103</v>
      </c>
      <c r="K38" s="19"/>
      <c r="L38" s="1" t="s">
        <v>191</v>
      </c>
      <c r="M38" s="23">
        <v>1608300</v>
      </c>
      <c r="N38" s="22">
        <v>9570342.0562976319</v>
      </c>
      <c r="O38" s="22">
        <v>11178642.056297632</v>
      </c>
    </row>
    <row r="39" spans="1:15" x14ac:dyDescent="0.4">
      <c r="A39" s="19"/>
      <c r="B39" s="19"/>
      <c r="C39" s="19"/>
      <c r="D39" s="19"/>
      <c r="E39" s="19"/>
      <c r="F39" s="19"/>
      <c r="G39" s="1" t="s">
        <v>133</v>
      </c>
      <c r="H39" s="23">
        <v>1682250</v>
      </c>
      <c r="I39" s="22">
        <v>4349190.6569986688</v>
      </c>
      <c r="J39" s="22">
        <v>6031440.6569986688</v>
      </c>
      <c r="K39" s="19"/>
      <c r="L39" s="1" t="s">
        <v>193</v>
      </c>
      <c r="M39" s="23">
        <v>1897650</v>
      </c>
      <c r="N39" s="22">
        <v>9278309.9881619997</v>
      </c>
      <c r="O39" s="22">
        <v>11175959.988162</v>
      </c>
    </row>
    <row r="40" spans="1:15" x14ac:dyDescent="0.4">
      <c r="A40" s="19"/>
      <c r="B40" s="19"/>
      <c r="C40" s="19"/>
      <c r="D40" s="19"/>
      <c r="E40" s="19"/>
      <c r="F40" s="19"/>
      <c r="G40" s="1" t="s">
        <v>137</v>
      </c>
      <c r="H40" s="23">
        <v>1623000</v>
      </c>
      <c r="I40" s="22">
        <v>4358112.0737309745</v>
      </c>
      <c r="J40" s="22">
        <v>5981112.0737309745</v>
      </c>
      <c r="K40" s="19"/>
      <c r="L40" s="1" t="s">
        <v>195</v>
      </c>
      <c r="M40" s="23">
        <v>1870650</v>
      </c>
      <c r="N40" s="22">
        <v>9225172.8531517535</v>
      </c>
      <c r="O40" s="22">
        <v>11095822.853151754</v>
      </c>
    </row>
    <row r="41" spans="1:15" x14ac:dyDescent="0.4">
      <c r="A41" s="19"/>
      <c r="B41" s="19"/>
      <c r="C41" s="19"/>
      <c r="D41" s="19"/>
      <c r="E41" s="19"/>
      <c r="F41" s="19"/>
      <c r="G41" s="1" t="s">
        <v>108</v>
      </c>
      <c r="H41" s="23">
        <v>1511250</v>
      </c>
      <c r="I41" s="22">
        <v>3875579.7948184791</v>
      </c>
      <c r="J41" s="22">
        <v>5386829.7948184796</v>
      </c>
      <c r="K41" s="19"/>
      <c r="L41" s="1" t="s">
        <v>197</v>
      </c>
      <c r="M41" s="23">
        <v>1782000</v>
      </c>
      <c r="N41" s="22">
        <v>8523936.8911312949</v>
      </c>
      <c r="O41" s="22">
        <v>10305936.891131295</v>
      </c>
    </row>
    <row r="42" spans="1:15" x14ac:dyDescent="0.4">
      <c r="A42" s="19"/>
      <c r="B42" s="19"/>
      <c r="C42" s="19"/>
      <c r="D42" s="19"/>
      <c r="E42" s="19"/>
      <c r="F42" s="19"/>
      <c r="G42" s="1" t="s">
        <v>139</v>
      </c>
      <c r="H42" s="23">
        <v>1286250</v>
      </c>
      <c r="I42" s="22">
        <v>3409920.6301605618</v>
      </c>
      <c r="J42" s="22">
        <v>4696170.6301605618</v>
      </c>
      <c r="K42" s="19"/>
      <c r="L42" s="1" t="s">
        <v>199</v>
      </c>
      <c r="M42" s="23">
        <v>1691550</v>
      </c>
      <c r="N42" s="22">
        <v>8604078.1439336333</v>
      </c>
      <c r="O42" s="22">
        <v>10295628.143933633</v>
      </c>
    </row>
    <row r="43" spans="1:15" x14ac:dyDescent="0.4">
      <c r="A43" s="19"/>
      <c r="B43" s="19"/>
      <c r="C43" s="19"/>
      <c r="D43" s="19"/>
      <c r="E43" s="19"/>
      <c r="F43" s="19"/>
      <c r="G43" s="1" t="s">
        <v>138</v>
      </c>
      <c r="H43" s="23">
        <v>1030500</v>
      </c>
      <c r="I43" s="22">
        <v>2661685.2876989851</v>
      </c>
      <c r="J43" s="22">
        <v>3692185.2876989851</v>
      </c>
      <c r="K43" s="19"/>
      <c r="L43" s="1" t="s">
        <v>201</v>
      </c>
      <c r="M43" s="23">
        <v>2558250</v>
      </c>
      <c r="N43" s="22">
        <v>7608147.9779133033</v>
      </c>
      <c r="O43" s="22">
        <v>10166397.977913303</v>
      </c>
    </row>
    <row r="44" spans="1:15" x14ac:dyDescent="0.4">
      <c r="A44" s="19"/>
      <c r="B44" s="19"/>
      <c r="C44" s="19"/>
      <c r="D44" s="19"/>
      <c r="E44" s="19"/>
      <c r="F44" s="19"/>
      <c r="G44" s="1" t="s">
        <v>140</v>
      </c>
      <c r="H44" s="23">
        <v>904500</v>
      </c>
      <c r="I44" s="22">
        <v>2343423.4429661059</v>
      </c>
      <c r="J44" s="22">
        <v>3247923.4429661059</v>
      </c>
      <c r="K44" s="19"/>
      <c r="L44" s="1" t="s">
        <v>203</v>
      </c>
      <c r="M44" s="23">
        <v>1714500</v>
      </c>
      <c r="N44" s="22">
        <v>8320086.7809197996</v>
      </c>
      <c r="O44" s="22">
        <v>10034586.7809198</v>
      </c>
    </row>
    <row r="45" spans="1:15" x14ac:dyDescent="0.4">
      <c r="A45" s="19"/>
      <c r="B45" s="19"/>
      <c r="C45" s="19"/>
      <c r="D45" s="19"/>
      <c r="E45" s="19"/>
      <c r="F45" s="19"/>
      <c r="G45" s="1" t="s">
        <v>135</v>
      </c>
      <c r="H45" s="23">
        <v>822000</v>
      </c>
      <c r="I45" s="22">
        <v>2121551.6877105213</v>
      </c>
      <c r="J45" s="22">
        <v>2943551.6877105213</v>
      </c>
      <c r="K45" s="19"/>
      <c r="L45" s="1" t="s">
        <v>205</v>
      </c>
      <c r="M45" s="23">
        <v>1555200</v>
      </c>
      <c r="N45" s="22">
        <v>7514549.1010801075</v>
      </c>
      <c r="O45" s="22">
        <v>9069749.1010801084</v>
      </c>
    </row>
    <row r="46" spans="1:15" x14ac:dyDescent="0.4">
      <c r="G46" s="1" t="s">
        <v>123</v>
      </c>
      <c r="H46" s="23">
        <v>587250</v>
      </c>
      <c r="I46" s="22">
        <v>1479209.682984564</v>
      </c>
      <c r="J46" s="22">
        <v>2066459.682984564</v>
      </c>
      <c r="K46" s="19"/>
      <c r="L46" s="1" t="s">
        <v>207</v>
      </c>
      <c r="M46" s="23">
        <v>1489050</v>
      </c>
      <c r="N46" s="22">
        <v>7404572.6536203772</v>
      </c>
      <c r="O46" s="22">
        <v>8893622.6536203772</v>
      </c>
    </row>
    <row r="47" spans="1:15" x14ac:dyDescent="0.4">
      <c r="G47" s="1" t="s">
        <v>141</v>
      </c>
      <c r="H47" s="23">
        <v>314250</v>
      </c>
      <c r="I47" s="22">
        <v>870419.96292575379</v>
      </c>
      <c r="J47" s="22">
        <v>1184669.9629257538</v>
      </c>
      <c r="K47" s="19"/>
      <c r="L47" s="1" t="s">
        <v>209</v>
      </c>
      <c r="M47" s="23">
        <v>1488600</v>
      </c>
      <c r="N47" s="22">
        <v>7384972.8907067617</v>
      </c>
      <c r="O47" s="22">
        <v>8873572.8907067627</v>
      </c>
    </row>
    <row r="48" spans="1:15" x14ac:dyDescent="0.4">
      <c r="G48" s="1" t="s">
        <v>118</v>
      </c>
      <c r="H48" s="23">
        <v>312000</v>
      </c>
      <c r="I48" s="22">
        <v>772866.21039641905</v>
      </c>
      <c r="J48" s="22">
        <v>1084866.210396419</v>
      </c>
      <c r="K48" s="19"/>
      <c r="L48" s="1" t="s">
        <v>211</v>
      </c>
      <c r="M48" s="23">
        <v>1421100</v>
      </c>
      <c r="N48" s="22">
        <v>7044590.3414403088</v>
      </c>
      <c r="O48" s="22">
        <v>8465690.3414403088</v>
      </c>
    </row>
    <row r="49" spans="7:15" x14ac:dyDescent="0.4">
      <c r="G49" s="1" t="s">
        <v>126</v>
      </c>
      <c r="H49" s="23">
        <v>300000</v>
      </c>
      <c r="I49" s="22">
        <v>431525.04846475093</v>
      </c>
      <c r="J49" s="22">
        <v>731525.04846475087</v>
      </c>
      <c r="K49" s="19"/>
      <c r="L49" s="1" t="s">
        <v>213</v>
      </c>
      <c r="M49" s="23">
        <v>1313100</v>
      </c>
      <c r="N49" s="22">
        <v>6325061.2673671432</v>
      </c>
      <c r="O49" s="22">
        <v>7638161.2673671432</v>
      </c>
    </row>
    <row r="50" spans="7:15" x14ac:dyDescent="0.4">
      <c r="H50" s="22"/>
      <c r="I50" s="22"/>
      <c r="J50" s="22"/>
      <c r="K50" s="19"/>
      <c r="L50" s="1" t="s">
        <v>215</v>
      </c>
      <c r="M50" s="23">
        <v>1559250</v>
      </c>
      <c r="N50" s="22">
        <v>5915274.1666046819</v>
      </c>
      <c r="O50" s="22">
        <v>7474524.1666046819</v>
      </c>
    </row>
    <row r="51" spans="7:15" x14ac:dyDescent="0.4">
      <c r="H51" s="22"/>
      <c r="I51" s="22"/>
      <c r="J51" s="22"/>
      <c r="K51" s="19"/>
      <c r="L51" s="1" t="s">
        <v>217</v>
      </c>
      <c r="M51" s="23">
        <v>1178100</v>
      </c>
      <c r="N51" s="22">
        <v>5923919.4530684836</v>
      </c>
      <c r="O51" s="22">
        <v>7102019.4530684836</v>
      </c>
    </row>
    <row r="52" spans="7:15" x14ac:dyDescent="0.4">
      <c r="H52" s="22"/>
      <c r="I52" s="22"/>
      <c r="J52" s="22"/>
      <c r="K52" s="19"/>
      <c r="L52" s="1" t="s">
        <v>219</v>
      </c>
      <c r="M52" s="23">
        <v>1101150</v>
      </c>
      <c r="N52" s="22">
        <v>5639069.5653906073</v>
      </c>
      <c r="O52" s="22">
        <v>6740219.5653906073</v>
      </c>
    </row>
    <row r="53" spans="7:15" x14ac:dyDescent="0.4">
      <c r="H53" s="22"/>
      <c r="I53" s="22"/>
      <c r="J53" s="22"/>
      <c r="K53" s="19"/>
      <c r="L53" s="1" t="s">
        <v>160</v>
      </c>
      <c r="M53" s="23">
        <v>1103400</v>
      </c>
      <c r="N53" s="22">
        <v>5509275.579873777</v>
      </c>
      <c r="O53" s="22">
        <v>6612675.579873777</v>
      </c>
    </row>
    <row r="54" spans="7:15" x14ac:dyDescent="0.4">
      <c r="H54" s="22"/>
      <c r="I54" s="22"/>
      <c r="J54" s="22"/>
      <c r="K54" s="19"/>
      <c r="L54" s="1" t="s">
        <v>192</v>
      </c>
      <c r="M54" s="23">
        <v>1084050</v>
      </c>
      <c r="N54" s="22">
        <v>5317633.4536073161</v>
      </c>
      <c r="O54" s="22">
        <v>6401683.4536073161</v>
      </c>
    </row>
    <row r="55" spans="7:15" x14ac:dyDescent="0.4">
      <c r="H55" s="22"/>
      <c r="I55" s="22"/>
      <c r="J55" s="22"/>
      <c r="K55" s="19"/>
      <c r="L55" s="1" t="s">
        <v>223</v>
      </c>
      <c r="M55" s="23">
        <v>1089900</v>
      </c>
      <c r="N55" s="22">
        <v>5245332.1059704246</v>
      </c>
      <c r="O55" s="22">
        <v>6335232.1059704246</v>
      </c>
    </row>
    <row r="56" spans="7:15" x14ac:dyDescent="0.4">
      <c r="H56" s="22"/>
      <c r="I56" s="22"/>
      <c r="J56" s="22"/>
      <c r="K56" s="19"/>
      <c r="L56" s="1" t="s">
        <v>225</v>
      </c>
      <c r="M56" s="23">
        <v>1082700</v>
      </c>
      <c r="N56" s="22">
        <v>5231830.0470743785</v>
      </c>
      <c r="O56" s="22">
        <v>6314530.0470743785</v>
      </c>
    </row>
    <row r="57" spans="7:15" x14ac:dyDescent="0.4">
      <c r="H57" s="22"/>
      <c r="I57" s="22"/>
      <c r="J57" s="22"/>
      <c r="K57" s="19"/>
      <c r="L57" s="1" t="s">
        <v>227</v>
      </c>
      <c r="M57" s="23">
        <v>1033650</v>
      </c>
      <c r="N57" s="22">
        <v>5131871.25621494</v>
      </c>
      <c r="O57" s="22">
        <v>6165521.25621494</v>
      </c>
    </row>
    <row r="58" spans="7:15" x14ac:dyDescent="0.4">
      <c r="H58" s="22"/>
      <c r="I58" s="22"/>
      <c r="J58" s="22"/>
      <c r="K58" s="19"/>
      <c r="L58" s="1" t="s">
        <v>229</v>
      </c>
      <c r="M58" s="23">
        <v>1049400</v>
      </c>
      <c r="N58" s="22">
        <v>5029952.4890641402</v>
      </c>
      <c r="O58" s="22">
        <v>6079352.4890641402</v>
      </c>
    </row>
    <row r="59" spans="7:15" x14ac:dyDescent="0.4">
      <c r="H59" s="22"/>
      <c r="I59" s="22"/>
      <c r="J59" s="22"/>
      <c r="K59" s="19"/>
      <c r="L59" s="1" t="s">
        <v>231</v>
      </c>
      <c r="M59" s="23">
        <v>960750</v>
      </c>
      <c r="N59" s="22">
        <v>4669316.85145362</v>
      </c>
      <c r="O59" s="22">
        <v>5630066.85145362</v>
      </c>
    </row>
    <row r="60" spans="7:15" x14ac:dyDescent="0.4">
      <c r="H60" s="22"/>
      <c r="I60" s="22"/>
      <c r="J60" s="22"/>
      <c r="K60" s="19"/>
      <c r="L60" s="1" t="s">
        <v>233</v>
      </c>
      <c r="M60" s="23">
        <v>971550</v>
      </c>
      <c r="N60" s="22">
        <v>4646886.0116747031</v>
      </c>
      <c r="O60" s="22">
        <v>5618436.0116747031</v>
      </c>
    </row>
    <row r="61" spans="7:15" x14ac:dyDescent="0.4">
      <c r="H61" s="22"/>
      <c r="I61" s="22"/>
      <c r="J61" s="22"/>
      <c r="K61" s="19"/>
      <c r="L61" s="1" t="s">
        <v>162</v>
      </c>
      <c r="M61" s="23">
        <v>968400</v>
      </c>
      <c r="N61" s="22">
        <v>4628157.3493350269</v>
      </c>
      <c r="O61" s="22">
        <v>5596557.3493350269</v>
      </c>
    </row>
    <row r="62" spans="7:15" x14ac:dyDescent="0.4">
      <c r="H62" s="22"/>
      <c r="I62" s="22"/>
      <c r="J62" s="22"/>
      <c r="K62" s="19"/>
      <c r="L62" s="1" t="s">
        <v>175</v>
      </c>
      <c r="M62" s="23">
        <v>947700</v>
      </c>
      <c r="N62" s="22">
        <v>4605508.7344126273</v>
      </c>
      <c r="O62" s="22">
        <v>5553208.7344126273</v>
      </c>
    </row>
    <row r="63" spans="7:15" x14ac:dyDescent="0.4">
      <c r="H63" s="22"/>
      <c r="I63" s="22"/>
      <c r="J63" s="22"/>
      <c r="K63" s="19"/>
      <c r="L63" s="1" t="s">
        <v>237</v>
      </c>
      <c r="M63" s="23">
        <v>912600</v>
      </c>
      <c r="N63" s="22">
        <v>4611388.663286712</v>
      </c>
      <c r="O63" s="22">
        <v>5523988.663286712</v>
      </c>
    </row>
    <row r="64" spans="7:15" x14ac:dyDescent="0.4">
      <c r="H64" s="22"/>
      <c r="I64" s="22"/>
      <c r="J64" s="22"/>
      <c r="K64" s="19"/>
      <c r="L64" s="1" t="s">
        <v>238</v>
      </c>
      <c r="M64" s="23">
        <v>898200</v>
      </c>
      <c r="N64" s="22">
        <v>4597451.0541036967</v>
      </c>
      <c r="O64" s="22">
        <v>5495651.0541036967</v>
      </c>
    </row>
    <row r="65" spans="8:15" x14ac:dyDescent="0.4">
      <c r="H65" s="22"/>
      <c r="I65" s="22"/>
      <c r="J65" s="22"/>
      <c r="K65" s="19"/>
      <c r="L65" s="1" t="s">
        <v>240</v>
      </c>
      <c r="M65" s="23">
        <v>926550</v>
      </c>
      <c r="N65" s="22">
        <v>4550847.173397989</v>
      </c>
      <c r="O65" s="22">
        <v>5477397.173397989</v>
      </c>
    </row>
    <row r="66" spans="8:15" x14ac:dyDescent="0.4">
      <c r="H66" s="22"/>
      <c r="I66" s="22"/>
      <c r="J66" s="22"/>
      <c r="K66" s="19"/>
      <c r="L66" s="1" t="s">
        <v>242</v>
      </c>
      <c r="M66" s="23">
        <v>941850</v>
      </c>
      <c r="N66" s="22">
        <v>4431070.8444814514</v>
      </c>
      <c r="O66" s="22">
        <v>5372920.8444814514</v>
      </c>
    </row>
    <row r="67" spans="8:15" x14ac:dyDescent="0.4">
      <c r="H67" s="22"/>
      <c r="I67" s="22"/>
      <c r="J67" s="22"/>
      <c r="K67" s="19"/>
      <c r="L67" s="1" t="s">
        <v>154</v>
      </c>
      <c r="M67" s="23">
        <v>888300</v>
      </c>
      <c r="N67" s="22">
        <v>4469399.2697347431</v>
      </c>
      <c r="O67" s="22">
        <v>5357699.2697347431</v>
      </c>
    </row>
    <row r="68" spans="8:15" x14ac:dyDescent="0.4">
      <c r="H68" s="22"/>
      <c r="I68" s="22"/>
      <c r="J68" s="22"/>
      <c r="K68" s="19"/>
      <c r="L68" s="1" t="s">
        <v>245</v>
      </c>
      <c r="M68" s="23">
        <v>882900</v>
      </c>
      <c r="N68" s="22">
        <v>4405373.3775502658</v>
      </c>
      <c r="O68" s="22">
        <v>5288273.3775502658</v>
      </c>
    </row>
    <row r="69" spans="8:15" x14ac:dyDescent="0.4">
      <c r="H69" s="22"/>
      <c r="I69" s="22"/>
      <c r="J69" s="22"/>
      <c r="K69" s="19"/>
      <c r="L69" s="1" t="s">
        <v>247</v>
      </c>
      <c r="M69" s="23">
        <v>866250</v>
      </c>
      <c r="N69" s="22">
        <v>4306721.2375517357</v>
      </c>
      <c r="O69" s="22">
        <v>5172971.2375517357</v>
      </c>
    </row>
    <row r="70" spans="8:15" x14ac:dyDescent="0.4">
      <c r="H70" s="22"/>
      <c r="I70" s="22"/>
      <c r="J70" s="22"/>
      <c r="K70" s="19"/>
      <c r="L70" s="1" t="s">
        <v>204</v>
      </c>
      <c r="M70" s="23">
        <v>772650</v>
      </c>
      <c r="N70" s="22">
        <v>3864419.9211344845</v>
      </c>
      <c r="O70" s="22">
        <v>4637069.9211344849</v>
      </c>
    </row>
    <row r="71" spans="8:15" x14ac:dyDescent="0.4">
      <c r="H71" s="22"/>
      <c r="I71" s="22"/>
      <c r="J71" s="22"/>
      <c r="K71" s="19"/>
      <c r="L71" s="1" t="s">
        <v>249</v>
      </c>
      <c r="M71" s="23">
        <v>768150</v>
      </c>
      <c r="N71" s="22">
        <v>3657751.3099675849</v>
      </c>
      <c r="O71" s="22">
        <v>4425901.3099675849</v>
      </c>
    </row>
    <row r="72" spans="8:15" x14ac:dyDescent="0.4">
      <c r="H72" s="22"/>
      <c r="I72" s="22"/>
      <c r="J72" s="22"/>
      <c r="K72" s="19"/>
      <c r="L72" s="1" t="s">
        <v>142</v>
      </c>
      <c r="M72" s="23">
        <v>759600</v>
      </c>
      <c r="N72" s="22">
        <v>3649040.3042282006</v>
      </c>
      <c r="O72" s="22">
        <v>4408640.3042282006</v>
      </c>
    </row>
    <row r="73" spans="8:15" x14ac:dyDescent="0.4">
      <c r="H73" s="22"/>
      <c r="I73" s="22"/>
      <c r="J73" s="22"/>
      <c r="K73" s="19"/>
      <c r="L73" s="1" t="s">
        <v>252</v>
      </c>
      <c r="M73" s="23">
        <v>742500</v>
      </c>
      <c r="N73" s="22">
        <v>3507704.2361066854</v>
      </c>
      <c r="O73" s="22">
        <v>4250204.2361066854</v>
      </c>
    </row>
    <row r="74" spans="8:15" x14ac:dyDescent="0.4">
      <c r="H74" s="22"/>
      <c r="I74" s="22"/>
      <c r="J74" s="22"/>
      <c r="K74" s="19"/>
      <c r="L74" s="1" t="s">
        <v>253</v>
      </c>
      <c r="M74" s="23">
        <v>616950</v>
      </c>
      <c r="N74" s="22">
        <v>3556428.4694024483</v>
      </c>
      <c r="O74" s="22">
        <v>4173378.4694024483</v>
      </c>
    </row>
    <row r="75" spans="8:15" x14ac:dyDescent="0.4">
      <c r="H75" s="22"/>
      <c r="I75" s="22"/>
      <c r="J75" s="22"/>
      <c r="K75" s="19"/>
      <c r="L75" s="1" t="s">
        <v>255</v>
      </c>
      <c r="M75" s="23">
        <v>690300</v>
      </c>
      <c r="N75" s="22">
        <v>3282960.2880305634</v>
      </c>
      <c r="O75" s="22">
        <v>3973260.2880305634</v>
      </c>
    </row>
    <row r="76" spans="8:15" x14ac:dyDescent="0.4">
      <c r="H76" s="22"/>
      <c r="I76" s="22"/>
      <c r="J76" s="22"/>
      <c r="K76" s="19"/>
      <c r="L76" s="1" t="s">
        <v>257</v>
      </c>
      <c r="M76" s="23">
        <v>651150</v>
      </c>
      <c r="N76" s="22">
        <v>3315191.0092662866</v>
      </c>
      <c r="O76" s="22">
        <v>3966341.0092662866</v>
      </c>
    </row>
    <row r="77" spans="8:15" x14ac:dyDescent="0.4">
      <c r="H77" s="22"/>
      <c r="I77" s="22"/>
      <c r="J77" s="22"/>
      <c r="K77" s="19"/>
      <c r="L77" s="1" t="s">
        <v>258</v>
      </c>
      <c r="M77" s="23">
        <v>643500</v>
      </c>
      <c r="N77" s="22">
        <v>3244196.3124903021</v>
      </c>
      <c r="O77" s="22">
        <v>3887696.3124903021</v>
      </c>
    </row>
    <row r="78" spans="8:15" x14ac:dyDescent="0.4">
      <c r="H78" s="22"/>
      <c r="I78" s="22"/>
      <c r="J78" s="22"/>
      <c r="K78" s="19"/>
      <c r="L78" s="1" t="s">
        <v>260</v>
      </c>
      <c r="M78" s="23">
        <v>647550</v>
      </c>
      <c r="N78" s="22">
        <v>3178863.7694449178</v>
      </c>
      <c r="O78" s="22">
        <v>3826413.7694449178</v>
      </c>
    </row>
    <row r="79" spans="8:15" x14ac:dyDescent="0.4">
      <c r="H79" s="22"/>
      <c r="I79" s="22"/>
      <c r="J79" s="22"/>
      <c r="K79" s="19"/>
      <c r="L79" s="1" t="s">
        <v>152</v>
      </c>
      <c r="M79" s="23">
        <v>792450</v>
      </c>
      <c r="N79" s="22">
        <v>2889284.9755347003</v>
      </c>
      <c r="O79" s="22">
        <v>3681734.9755347003</v>
      </c>
    </row>
    <row r="80" spans="8:15" x14ac:dyDescent="0.4">
      <c r="H80" s="22"/>
      <c r="I80" s="22"/>
      <c r="J80" s="22"/>
      <c r="K80" s="19"/>
      <c r="L80" s="1" t="s">
        <v>262</v>
      </c>
      <c r="M80" s="23">
        <v>615150</v>
      </c>
      <c r="N80" s="22">
        <v>2966533.0045474186</v>
      </c>
      <c r="O80" s="22">
        <v>3581683.0045474186</v>
      </c>
    </row>
    <row r="81" spans="8:15" x14ac:dyDescent="0.4">
      <c r="H81" s="22"/>
      <c r="I81" s="22"/>
      <c r="J81" s="22"/>
      <c r="K81" s="19"/>
      <c r="L81" s="1" t="s">
        <v>264</v>
      </c>
      <c r="M81" s="23">
        <v>596250</v>
      </c>
      <c r="N81" s="22">
        <v>2940835.5376162338</v>
      </c>
      <c r="O81" s="22">
        <v>3537085.5376162338</v>
      </c>
    </row>
    <row r="82" spans="8:15" x14ac:dyDescent="0.4">
      <c r="H82" s="22"/>
      <c r="I82" s="22"/>
      <c r="J82" s="22"/>
      <c r="K82" s="19"/>
      <c r="L82" s="1" t="s">
        <v>266</v>
      </c>
      <c r="M82" s="23">
        <v>558450</v>
      </c>
      <c r="N82" s="22">
        <v>2888351.7280364418</v>
      </c>
      <c r="O82" s="22">
        <v>3446801.7280364418</v>
      </c>
    </row>
    <row r="83" spans="8:15" x14ac:dyDescent="0.4">
      <c r="H83" s="22"/>
      <c r="I83" s="22"/>
      <c r="J83" s="22"/>
      <c r="K83" s="19"/>
      <c r="L83" s="1" t="s">
        <v>256</v>
      </c>
      <c r="M83" s="23">
        <v>512550</v>
      </c>
      <c r="N83" s="22">
        <v>2842618.9479046729</v>
      </c>
      <c r="O83" s="22">
        <v>3355168.9479046729</v>
      </c>
    </row>
    <row r="84" spans="8:15" x14ac:dyDescent="0.4">
      <c r="H84" s="22"/>
      <c r="I84" s="22"/>
      <c r="J84" s="22"/>
      <c r="K84" s="19"/>
      <c r="L84" s="1" t="s">
        <v>210</v>
      </c>
      <c r="M84" s="23">
        <v>558450</v>
      </c>
      <c r="N84" s="22">
        <v>2726980.3467143425</v>
      </c>
      <c r="O84" s="22">
        <v>3285430.3467143425</v>
      </c>
    </row>
    <row r="85" spans="8:15" x14ac:dyDescent="0.4">
      <c r="H85" s="22"/>
      <c r="I85" s="22"/>
      <c r="J85" s="22"/>
      <c r="K85" s="19"/>
      <c r="L85" s="1" t="s">
        <v>270</v>
      </c>
      <c r="M85" s="23">
        <v>549900</v>
      </c>
      <c r="N85" s="22">
        <v>2704113.9566484583</v>
      </c>
      <c r="O85" s="22">
        <v>3254013.9566484583</v>
      </c>
    </row>
    <row r="86" spans="8:15" x14ac:dyDescent="0.4">
      <c r="H86" s="22"/>
      <c r="I86" s="22"/>
      <c r="J86" s="22"/>
      <c r="K86" s="19"/>
      <c r="L86" s="1" t="s">
        <v>271</v>
      </c>
      <c r="M86" s="23">
        <v>560250</v>
      </c>
      <c r="N86" s="22">
        <v>2676892.0637128814</v>
      </c>
      <c r="O86" s="22">
        <v>3237142.0637128814</v>
      </c>
    </row>
    <row r="87" spans="8:15" x14ac:dyDescent="0.4">
      <c r="H87" s="22"/>
      <c r="I87" s="22"/>
      <c r="J87" s="22"/>
      <c r="K87" s="19"/>
      <c r="L87" s="1" t="s">
        <v>268</v>
      </c>
      <c r="M87" s="23">
        <v>549000</v>
      </c>
      <c r="N87" s="22">
        <v>2654678.9990774509</v>
      </c>
      <c r="O87" s="22">
        <v>3203678.9990774509</v>
      </c>
    </row>
    <row r="88" spans="8:15" x14ac:dyDescent="0.4">
      <c r="H88" s="22"/>
      <c r="I88" s="22"/>
      <c r="J88" s="22"/>
      <c r="K88" s="19"/>
      <c r="L88" s="1" t="s">
        <v>274</v>
      </c>
      <c r="M88" s="23">
        <v>526050</v>
      </c>
      <c r="N88" s="22">
        <v>2628981.5321462662</v>
      </c>
      <c r="O88" s="22">
        <v>3155031.5321462662</v>
      </c>
    </row>
    <row r="89" spans="8:15" x14ac:dyDescent="0.4">
      <c r="H89" s="22"/>
      <c r="I89" s="22"/>
      <c r="J89" s="22"/>
      <c r="K89" s="19"/>
      <c r="L89" s="1" t="s">
        <v>276</v>
      </c>
      <c r="M89" s="23">
        <v>503100</v>
      </c>
      <c r="N89" s="22">
        <v>2432112.8024361748</v>
      </c>
      <c r="O89" s="22">
        <v>2935212.8024361748</v>
      </c>
    </row>
    <row r="90" spans="8:15" x14ac:dyDescent="0.4">
      <c r="H90" s="22"/>
      <c r="I90" s="22"/>
      <c r="J90" s="22"/>
      <c r="K90" s="19"/>
      <c r="L90" s="1" t="s">
        <v>277</v>
      </c>
      <c r="M90" s="23">
        <v>504000</v>
      </c>
      <c r="N90" s="22">
        <v>2412513.0395225594</v>
      </c>
      <c r="O90" s="22">
        <v>2916513.0395225594</v>
      </c>
    </row>
    <row r="91" spans="8:15" x14ac:dyDescent="0.4">
      <c r="H91" s="22"/>
      <c r="I91" s="22"/>
      <c r="J91" s="22"/>
      <c r="K91" s="19"/>
      <c r="L91" s="1" t="s">
        <v>278</v>
      </c>
      <c r="M91" s="23">
        <v>495000</v>
      </c>
      <c r="N91" s="22">
        <v>2385944.4720174363</v>
      </c>
      <c r="O91" s="22">
        <v>2880944.4720174363</v>
      </c>
    </row>
    <row r="92" spans="8:15" x14ac:dyDescent="0.4">
      <c r="H92" s="22"/>
      <c r="I92" s="22"/>
      <c r="J92" s="22"/>
      <c r="K92" s="19"/>
      <c r="L92" s="1" t="s">
        <v>280</v>
      </c>
      <c r="M92" s="23">
        <v>484650</v>
      </c>
      <c r="N92" s="22">
        <v>2333896.2127246135</v>
      </c>
      <c r="O92" s="22">
        <v>2818546.2127246135</v>
      </c>
    </row>
    <row r="93" spans="8:15" x14ac:dyDescent="0.4">
      <c r="H93" s="22"/>
      <c r="I93" s="22"/>
      <c r="J93" s="22"/>
      <c r="K93" s="19"/>
      <c r="L93" s="1" t="s">
        <v>282</v>
      </c>
      <c r="M93" s="23">
        <v>459900</v>
      </c>
      <c r="N93" s="22">
        <v>2320394.1538285674</v>
      </c>
      <c r="O93" s="22">
        <v>2780294.1538285674</v>
      </c>
    </row>
    <row r="94" spans="8:15" x14ac:dyDescent="0.4">
      <c r="H94" s="22"/>
      <c r="I94" s="22"/>
      <c r="J94" s="22"/>
      <c r="K94" s="19"/>
      <c r="L94" s="1" t="s">
        <v>284</v>
      </c>
      <c r="M94" s="23">
        <v>455400</v>
      </c>
      <c r="N94" s="22">
        <v>2270741.421114075</v>
      </c>
      <c r="O94" s="22">
        <v>2726141.421114075</v>
      </c>
    </row>
    <row r="95" spans="8:15" x14ac:dyDescent="0.4">
      <c r="H95" s="22"/>
      <c r="I95" s="22"/>
      <c r="J95" s="22"/>
      <c r="K95" s="19"/>
      <c r="L95" s="1" t="s">
        <v>279</v>
      </c>
      <c r="M95" s="23">
        <v>456300</v>
      </c>
      <c r="N95" s="22">
        <v>2217822.0612473139</v>
      </c>
      <c r="O95" s="22">
        <v>2674122.0612473139</v>
      </c>
    </row>
    <row r="96" spans="8:15" x14ac:dyDescent="0.4">
      <c r="H96" s="22"/>
      <c r="I96" s="22"/>
      <c r="J96" s="22"/>
      <c r="K96" s="19"/>
      <c r="L96" s="1" t="s">
        <v>287</v>
      </c>
      <c r="M96" s="23">
        <v>459000</v>
      </c>
      <c r="N96" s="22">
        <v>2211288.8069427754</v>
      </c>
      <c r="O96" s="22">
        <v>2670288.8069427754</v>
      </c>
    </row>
    <row r="97" spans="8:15" x14ac:dyDescent="0.4">
      <c r="H97" s="22"/>
      <c r="I97" s="22"/>
      <c r="J97" s="22"/>
      <c r="K97" s="19"/>
      <c r="L97" s="1" t="s">
        <v>289</v>
      </c>
      <c r="M97" s="23">
        <v>432450</v>
      </c>
      <c r="N97" s="22">
        <v>2140947.4355972447</v>
      </c>
      <c r="O97" s="22">
        <v>2573397.4355972447</v>
      </c>
    </row>
    <row r="98" spans="8:15" x14ac:dyDescent="0.4">
      <c r="H98" s="22"/>
      <c r="I98" s="22"/>
      <c r="J98" s="22"/>
      <c r="K98" s="19"/>
      <c r="L98" s="1" t="s">
        <v>250</v>
      </c>
      <c r="M98" s="23">
        <v>424125</v>
      </c>
      <c r="N98" s="22">
        <v>2072348.265399592</v>
      </c>
      <c r="O98" s="22">
        <v>2496473.265399592</v>
      </c>
    </row>
    <row r="99" spans="8:15" x14ac:dyDescent="0.4">
      <c r="H99" s="22"/>
      <c r="I99" s="22"/>
      <c r="J99" s="22"/>
      <c r="K99" s="19"/>
      <c r="L99" s="1" t="s">
        <v>144</v>
      </c>
      <c r="M99" s="23">
        <v>429525</v>
      </c>
      <c r="N99" s="22">
        <v>2065597.2359515685</v>
      </c>
      <c r="O99" s="22">
        <v>2495122.2359515685</v>
      </c>
    </row>
    <row r="100" spans="8:15" x14ac:dyDescent="0.4">
      <c r="H100" s="22"/>
      <c r="I100" s="22"/>
      <c r="J100" s="22"/>
      <c r="K100" s="19"/>
      <c r="L100" s="1" t="s">
        <v>292</v>
      </c>
      <c r="M100" s="23">
        <v>411075</v>
      </c>
      <c r="N100" s="22">
        <v>2059281.7567905141</v>
      </c>
      <c r="O100" s="22">
        <v>2470356.7567905141</v>
      </c>
    </row>
    <row r="101" spans="8:15" x14ac:dyDescent="0.4">
      <c r="H101" s="22"/>
      <c r="I101" s="22"/>
      <c r="J101" s="22"/>
      <c r="K101" s="19"/>
      <c r="L101" s="1" t="s">
        <v>221</v>
      </c>
      <c r="M101" s="23">
        <v>434925</v>
      </c>
      <c r="N101" s="22">
        <v>2029011.0118461535</v>
      </c>
      <c r="O101" s="22">
        <v>2463936.0118461535</v>
      </c>
    </row>
    <row r="102" spans="8:15" x14ac:dyDescent="0.4">
      <c r="H102" s="22"/>
      <c r="I102" s="22"/>
      <c r="J102" s="22"/>
      <c r="K102" s="19"/>
      <c r="L102" s="1" t="s">
        <v>190</v>
      </c>
      <c r="M102" s="23">
        <v>411300</v>
      </c>
      <c r="N102" s="22">
        <v>2008757.9235020839</v>
      </c>
      <c r="O102" s="22">
        <v>2420057.9235020839</v>
      </c>
    </row>
    <row r="103" spans="8:15" x14ac:dyDescent="0.4">
      <c r="H103" s="20"/>
      <c r="I103" s="22"/>
      <c r="J103" s="22"/>
      <c r="K103" s="19"/>
      <c r="L103" s="1" t="s">
        <v>295</v>
      </c>
      <c r="M103" s="23">
        <v>400275</v>
      </c>
      <c r="N103" s="22">
        <v>1993295.8883146762</v>
      </c>
      <c r="O103" s="22">
        <v>2393570.8883146765</v>
      </c>
    </row>
    <row r="104" spans="8:15" x14ac:dyDescent="0.4">
      <c r="H104" s="20"/>
      <c r="I104" s="22"/>
      <c r="J104" s="22"/>
      <c r="K104" s="19"/>
      <c r="L104" s="1" t="s">
        <v>297</v>
      </c>
      <c r="M104" s="23">
        <v>409725</v>
      </c>
      <c r="N104" s="22">
        <v>1918381.2389559692</v>
      </c>
      <c r="O104" s="22">
        <v>2328106.238955969</v>
      </c>
    </row>
    <row r="105" spans="8:15" x14ac:dyDescent="0.4">
      <c r="H105" s="20"/>
      <c r="I105" s="22"/>
      <c r="J105" s="22"/>
      <c r="K105" s="19"/>
      <c r="L105" s="1" t="s">
        <v>299</v>
      </c>
      <c r="M105" s="23">
        <v>384300</v>
      </c>
      <c r="N105" s="22">
        <v>1884843.8668593382</v>
      </c>
      <c r="O105" s="22">
        <v>2269143.8668593382</v>
      </c>
    </row>
    <row r="106" spans="8:15" x14ac:dyDescent="0.4">
      <c r="H106" s="20"/>
      <c r="I106" s="22"/>
      <c r="J106" s="22"/>
      <c r="K106" s="19"/>
      <c r="L106" s="1" t="s">
        <v>301</v>
      </c>
      <c r="M106" s="23">
        <v>377100</v>
      </c>
      <c r="N106" s="22">
        <v>1875043.9854025308</v>
      </c>
      <c r="O106" s="22">
        <v>2252143.985402531</v>
      </c>
    </row>
    <row r="107" spans="8:15" x14ac:dyDescent="0.4">
      <c r="H107" s="20"/>
      <c r="I107" s="22"/>
      <c r="J107" s="22"/>
      <c r="K107" s="19"/>
      <c r="L107" s="1" t="s">
        <v>303</v>
      </c>
      <c r="M107" s="23">
        <v>375525</v>
      </c>
      <c r="N107" s="22">
        <v>1826262.3532619772</v>
      </c>
      <c r="O107" s="22">
        <v>2201787.3532619774</v>
      </c>
    </row>
    <row r="108" spans="8:15" x14ac:dyDescent="0.4">
      <c r="H108" s="20"/>
      <c r="I108" s="22"/>
      <c r="J108" s="22"/>
      <c r="K108" s="19"/>
      <c r="L108" s="1" t="s">
        <v>305</v>
      </c>
      <c r="M108" s="23">
        <v>356850</v>
      </c>
      <c r="N108" s="22">
        <v>1807315.9157788155</v>
      </c>
      <c r="O108" s="22">
        <v>2164165.9157788157</v>
      </c>
    </row>
    <row r="109" spans="8:15" x14ac:dyDescent="0.4">
      <c r="H109" s="20"/>
      <c r="I109" s="22"/>
      <c r="J109" s="22"/>
      <c r="K109" s="19"/>
      <c r="L109" s="1" t="s">
        <v>269</v>
      </c>
      <c r="M109" s="23">
        <v>368100</v>
      </c>
      <c r="N109" s="22">
        <v>1771818.5673908233</v>
      </c>
      <c r="O109" s="22">
        <v>2139918.5673908233</v>
      </c>
    </row>
    <row r="110" spans="8:15" x14ac:dyDescent="0.4">
      <c r="H110" s="20"/>
      <c r="I110" s="22"/>
      <c r="J110" s="22"/>
      <c r="K110" s="19"/>
      <c r="L110" s="1" t="s">
        <v>307</v>
      </c>
      <c r="M110" s="23">
        <v>358425</v>
      </c>
      <c r="N110" s="22">
        <v>1761147.5853600772</v>
      </c>
      <c r="O110" s="22">
        <v>2119572.5853600772</v>
      </c>
    </row>
    <row r="111" spans="8:15" x14ac:dyDescent="0.4">
      <c r="H111" s="20"/>
      <c r="I111" s="22"/>
      <c r="J111" s="22"/>
      <c r="K111" s="19"/>
      <c r="L111" s="1" t="s">
        <v>251</v>
      </c>
      <c r="M111" s="23">
        <v>352800</v>
      </c>
      <c r="N111" s="22">
        <v>1765503.0882297696</v>
      </c>
      <c r="O111" s="22">
        <v>2118303.0882297698</v>
      </c>
    </row>
    <row r="112" spans="8:15" x14ac:dyDescent="0.4">
      <c r="H112" s="20"/>
      <c r="I112" s="22"/>
      <c r="J112" s="22"/>
      <c r="K112" s="19"/>
      <c r="L112" s="1" t="s">
        <v>310</v>
      </c>
      <c r="M112" s="23">
        <v>347400</v>
      </c>
      <c r="N112" s="22">
        <v>1749387.7276119082</v>
      </c>
      <c r="O112" s="22">
        <v>2096787.7276119082</v>
      </c>
    </row>
    <row r="113" spans="8:15" x14ac:dyDescent="0.4">
      <c r="H113" s="20"/>
      <c r="I113" s="22"/>
      <c r="J113" s="22"/>
      <c r="K113" s="19"/>
      <c r="L113" s="1" t="s">
        <v>312</v>
      </c>
      <c r="M113" s="23">
        <v>346275</v>
      </c>
      <c r="N113" s="22">
        <v>1663802.0962224547</v>
      </c>
      <c r="O113" s="22">
        <v>2010077.0962224547</v>
      </c>
    </row>
    <row r="114" spans="8:15" x14ac:dyDescent="0.4">
      <c r="H114" s="20"/>
      <c r="I114" s="22"/>
      <c r="J114" s="22"/>
      <c r="K114" s="19"/>
      <c r="L114" s="1" t="s">
        <v>206</v>
      </c>
      <c r="M114" s="23">
        <v>339075</v>
      </c>
      <c r="N114" s="22">
        <v>1666850.9482312393</v>
      </c>
      <c r="O114" s="22">
        <v>2005925.9482312393</v>
      </c>
    </row>
    <row r="115" spans="8:15" x14ac:dyDescent="0.4">
      <c r="H115" s="20"/>
      <c r="I115" s="22"/>
      <c r="J115" s="22"/>
      <c r="K115" s="19"/>
      <c r="L115" s="1" t="s">
        <v>214</v>
      </c>
      <c r="M115" s="23">
        <v>324225</v>
      </c>
      <c r="N115" s="22">
        <v>1606091.6831990317</v>
      </c>
      <c r="O115" s="22">
        <v>1930316.6831990317</v>
      </c>
    </row>
    <row r="116" spans="8:15" x14ac:dyDescent="0.4">
      <c r="H116" s="20"/>
      <c r="I116" s="22"/>
      <c r="J116" s="22"/>
      <c r="K116" s="19"/>
      <c r="L116" s="1" t="s">
        <v>315</v>
      </c>
      <c r="M116" s="23">
        <v>313425</v>
      </c>
      <c r="N116" s="22">
        <v>1616544.8900862932</v>
      </c>
      <c r="O116" s="22">
        <v>1929969.8900862932</v>
      </c>
    </row>
    <row r="117" spans="8:15" x14ac:dyDescent="0.4">
      <c r="H117" s="20"/>
      <c r="I117" s="22"/>
      <c r="J117" s="22"/>
      <c r="K117" s="19"/>
      <c r="L117" s="1" t="s">
        <v>317</v>
      </c>
      <c r="M117" s="23">
        <v>315900</v>
      </c>
      <c r="N117" s="22">
        <v>1586927.4705723857</v>
      </c>
      <c r="O117" s="22">
        <v>1902827.4705723857</v>
      </c>
    </row>
    <row r="118" spans="8:15" x14ac:dyDescent="0.4">
      <c r="H118" s="20"/>
      <c r="I118" s="22"/>
      <c r="J118" s="22"/>
      <c r="K118" s="19"/>
      <c r="L118" s="1" t="s">
        <v>318</v>
      </c>
      <c r="M118" s="23">
        <v>310950</v>
      </c>
      <c r="N118" s="22">
        <v>1563189.9799325629</v>
      </c>
      <c r="O118" s="22">
        <v>1874139.9799325629</v>
      </c>
    </row>
    <row r="119" spans="8:15" x14ac:dyDescent="0.4">
      <c r="H119" s="20"/>
      <c r="I119" s="22"/>
      <c r="J119" s="22"/>
      <c r="K119" s="19"/>
      <c r="L119" s="1" t="s">
        <v>184</v>
      </c>
      <c r="M119" s="23">
        <v>299925</v>
      </c>
      <c r="N119" s="22">
        <v>1517892.7500877629</v>
      </c>
      <c r="O119" s="22">
        <v>1817817.7500877629</v>
      </c>
    </row>
    <row r="120" spans="8:15" x14ac:dyDescent="0.4">
      <c r="H120" s="20"/>
      <c r="I120" s="22"/>
      <c r="J120" s="22"/>
      <c r="K120" s="19"/>
      <c r="L120" s="1" t="s">
        <v>281</v>
      </c>
      <c r="M120" s="23">
        <v>304650</v>
      </c>
      <c r="N120" s="22">
        <v>1488493.10571734</v>
      </c>
      <c r="O120" s="22">
        <v>1793143.10571734</v>
      </c>
    </row>
    <row r="121" spans="8:15" x14ac:dyDescent="0.4">
      <c r="H121" s="20"/>
      <c r="I121" s="22"/>
      <c r="J121" s="22"/>
      <c r="K121" s="19"/>
      <c r="L121" s="1" t="s">
        <v>319</v>
      </c>
      <c r="M121" s="23">
        <v>297450</v>
      </c>
      <c r="N121" s="22">
        <v>1438187.0475723941</v>
      </c>
      <c r="O121" s="22">
        <v>1735637.0475723941</v>
      </c>
    </row>
    <row r="122" spans="8:15" x14ac:dyDescent="0.4">
      <c r="H122" s="20"/>
      <c r="I122" s="22"/>
      <c r="J122" s="22"/>
      <c r="K122" s="19"/>
      <c r="L122" s="1" t="s">
        <v>322</v>
      </c>
      <c r="M122" s="23">
        <v>292050</v>
      </c>
      <c r="N122" s="22">
        <v>1414231.7817890865</v>
      </c>
      <c r="O122" s="22">
        <v>1706281.7817890865</v>
      </c>
    </row>
    <row r="123" spans="8:15" x14ac:dyDescent="0.4">
      <c r="H123" s="20"/>
      <c r="I123" s="22"/>
      <c r="J123" s="22"/>
      <c r="K123" s="19"/>
      <c r="L123" s="1" t="s">
        <v>321</v>
      </c>
      <c r="M123" s="23">
        <v>284175</v>
      </c>
      <c r="N123" s="22">
        <v>1414449.5569325711</v>
      </c>
      <c r="O123" s="22">
        <v>1698624.5569325711</v>
      </c>
    </row>
    <row r="124" spans="8:15" x14ac:dyDescent="0.4">
      <c r="H124" s="20"/>
      <c r="I124" s="22"/>
      <c r="J124" s="22"/>
      <c r="K124" s="19"/>
      <c r="L124" s="1" t="s">
        <v>324</v>
      </c>
      <c r="M124" s="23">
        <v>290250</v>
      </c>
      <c r="N124" s="22">
        <v>1391583.1668666867</v>
      </c>
      <c r="O124" s="22">
        <v>1681833.1668666867</v>
      </c>
    </row>
    <row r="125" spans="8:15" x14ac:dyDescent="0.4">
      <c r="H125" s="20"/>
      <c r="I125" s="22"/>
      <c r="J125" s="22"/>
      <c r="K125" s="19"/>
      <c r="L125" s="1" t="s">
        <v>326</v>
      </c>
      <c r="M125" s="23">
        <v>276525</v>
      </c>
      <c r="N125" s="22">
        <v>1389405.4154318403</v>
      </c>
      <c r="O125" s="22">
        <v>1665930.4154318403</v>
      </c>
    </row>
    <row r="126" spans="8:15" x14ac:dyDescent="0.4">
      <c r="I126" s="19"/>
      <c r="J126" s="19"/>
      <c r="K126" s="19"/>
      <c r="L126" s="1" t="s">
        <v>328</v>
      </c>
      <c r="M126" s="23">
        <v>282375</v>
      </c>
      <c r="N126" s="22">
        <v>1350205.8896046099</v>
      </c>
      <c r="O126" s="22">
        <v>1632580.8896046099</v>
      </c>
    </row>
    <row r="127" spans="8:15" x14ac:dyDescent="0.4">
      <c r="I127" s="19"/>
      <c r="J127" s="19"/>
      <c r="K127" s="19"/>
      <c r="L127" s="1" t="s">
        <v>173</v>
      </c>
      <c r="M127" s="23">
        <v>244125</v>
      </c>
      <c r="N127" s="22">
        <v>1221065.2295182336</v>
      </c>
      <c r="O127" s="22">
        <v>1465190.2295182336</v>
      </c>
    </row>
    <row r="128" spans="8:15" x14ac:dyDescent="0.4">
      <c r="I128" s="19"/>
      <c r="J128" s="19"/>
      <c r="K128" s="19"/>
      <c r="L128" s="1" t="s">
        <v>230</v>
      </c>
      <c r="M128" s="23">
        <v>247500</v>
      </c>
      <c r="N128" s="22">
        <v>1207563.1706221872</v>
      </c>
      <c r="O128" s="22">
        <v>1455063.1706221872</v>
      </c>
    </row>
    <row r="129" spans="9:15" x14ac:dyDescent="0.4">
      <c r="I129" s="19"/>
      <c r="J129" s="19"/>
      <c r="K129" s="19"/>
      <c r="L129" s="1" t="s">
        <v>331</v>
      </c>
      <c r="M129" s="23">
        <v>233100</v>
      </c>
      <c r="N129" s="22">
        <v>1173372.4730951029</v>
      </c>
      <c r="O129" s="22">
        <v>1406472.4730951029</v>
      </c>
    </row>
    <row r="130" spans="9:15" x14ac:dyDescent="0.4">
      <c r="I130" s="19"/>
      <c r="J130" s="19"/>
      <c r="K130" s="19"/>
      <c r="L130" s="1" t="s">
        <v>186</v>
      </c>
      <c r="M130" s="23">
        <v>219825</v>
      </c>
      <c r="N130" s="22">
        <v>1101506.6757451801</v>
      </c>
      <c r="O130" s="22">
        <v>1321331.6757451801</v>
      </c>
    </row>
    <row r="131" spans="9:15" x14ac:dyDescent="0.4">
      <c r="I131" s="19"/>
      <c r="J131" s="19"/>
      <c r="K131" s="19"/>
      <c r="L131" s="1" t="s">
        <v>332</v>
      </c>
      <c r="M131" s="23">
        <v>227475</v>
      </c>
      <c r="N131" s="22">
        <v>1091053.4688579186</v>
      </c>
      <c r="O131" s="22">
        <v>1318528.4688579186</v>
      </c>
    </row>
    <row r="132" spans="9:15" x14ac:dyDescent="0.4">
      <c r="I132" s="19"/>
      <c r="J132" s="19"/>
      <c r="K132" s="19"/>
      <c r="L132" s="1" t="s">
        <v>333</v>
      </c>
      <c r="M132" s="23">
        <v>225225</v>
      </c>
      <c r="N132" s="22">
        <v>1081471.3625445955</v>
      </c>
      <c r="O132" s="22">
        <v>1306696.3625445955</v>
      </c>
    </row>
    <row r="133" spans="9:15" x14ac:dyDescent="0.4">
      <c r="I133" s="19"/>
      <c r="J133" s="19"/>
      <c r="K133" s="19"/>
      <c r="L133" s="1" t="s">
        <v>224</v>
      </c>
      <c r="M133" s="23">
        <v>214200</v>
      </c>
      <c r="N133" s="22">
        <v>1052289.4933176574</v>
      </c>
      <c r="O133" s="22">
        <v>1266489.4933176574</v>
      </c>
    </row>
    <row r="134" spans="9:15" x14ac:dyDescent="0.4">
      <c r="I134" s="19"/>
      <c r="J134" s="19"/>
      <c r="K134" s="19"/>
      <c r="L134" s="1" t="s">
        <v>336</v>
      </c>
      <c r="M134" s="23">
        <v>222300</v>
      </c>
      <c r="N134" s="22">
        <v>1040529.6355694879</v>
      </c>
      <c r="O134" s="22">
        <v>1262829.6355694879</v>
      </c>
    </row>
    <row r="135" spans="9:15" x14ac:dyDescent="0.4">
      <c r="I135" s="19"/>
      <c r="J135" s="19"/>
      <c r="K135" s="19"/>
      <c r="L135" s="1" t="s">
        <v>338</v>
      </c>
      <c r="M135" s="23">
        <v>221400</v>
      </c>
      <c r="N135" s="22">
        <v>1036174.132699796</v>
      </c>
      <c r="O135" s="22">
        <v>1257574.132699796</v>
      </c>
    </row>
    <row r="136" spans="9:15" x14ac:dyDescent="0.4">
      <c r="I136" s="19"/>
      <c r="J136" s="19"/>
      <c r="K136" s="19"/>
      <c r="L136" s="1" t="s">
        <v>171</v>
      </c>
      <c r="M136" s="23">
        <v>203625</v>
      </c>
      <c r="N136" s="22">
        <v>1041182.9609999419</v>
      </c>
      <c r="O136" s="22">
        <v>1244807.9609999419</v>
      </c>
    </row>
    <row r="137" spans="9:15" x14ac:dyDescent="0.4">
      <c r="I137" s="19"/>
      <c r="J137" s="19"/>
      <c r="K137" s="19"/>
      <c r="L137" s="1" t="s">
        <v>248</v>
      </c>
      <c r="M137" s="23">
        <v>197550</v>
      </c>
      <c r="N137" s="22">
        <v>950370.72616685752</v>
      </c>
      <c r="O137" s="22">
        <v>1147920.7261668574</v>
      </c>
    </row>
    <row r="138" spans="9:15" x14ac:dyDescent="0.4">
      <c r="I138" s="19"/>
      <c r="J138" s="19"/>
      <c r="K138" s="19"/>
      <c r="L138" s="1" t="s">
        <v>208</v>
      </c>
      <c r="M138" s="23">
        <v>191925</v>
      </c>
      <c r="N138" s="22">
        <v>922713.28294431162</v>
      </c>
      <c r="O138" s="22">
        <v>1114638.2829443116</v>
      </c>
    </row>
    <row r="139" spans="9:15" x14ac:dyDescent="0.4">
      <c r="I139" s="19"/>
      <c r="J139" s="19"/>
      <c r="K139" s="19"/>
      <c r="L139" s="1" t="s">
        <v>296</v>
      </c>
      <c r="M139" s="23">
        <v>175500</v>
      </c>
      <c r="N139" s="22">
        <v>922059.95751385775</v>
      </c>
      <c r="O139" s="22">
        <v>1097559.9575138576</v>
      </c>
    </row>
    <row r="140" spans="9:15" x14ac:dyDescent="0.4">
      <c r="I140" s="19"/>
      <c r="J140" s="19"/>
      <c r="K140" s="19"/>
      <c r="L140" s="1" t="s">
        <v>342</v>
      </c>
      <c r="M140" s="23">
        <v>186075</v>
      </c>
      <c r="N140" s="22">
        <v>893749.18886085786</v>
      </c>
      <c r="O140" s="22">
        <v>1079824.1888608579</v>
      </c>
    </row>
    <row r="141" spans="9:15" x14ac:dyDescent="0.4">
      <c r="I141" s="19"/>
      <c r="J141" s="19"/>
      <c r="K141" s="19"/>
      <c r="L141" s="1" t="s">
        <v>344</v>
      </c>
      <c r="M141" s="23">
        <v>187875</v>
      </c>
      <c r="N141" s="22">
        <v>882424.88139965793</v>
      </c>
      <c r="O141" s="22">
        <v>1070299.881399658</v>
      </c>
    </row>
    <row r="142" spans="9:15" x14ac:dyDescent="0.4">
      <c r="I142" s="19"/>
      <c r="J142" s="19"/>
      <c r="K142" s="19"/>
      <c r="L142" s="1" t="s">
        <v>294</v>
      </c>
      <c r="M142" s="23">
        <v>183375</v>
      </c>
      <c r="N142" s="22">
        <v>834078.79954607342</v>
      </c>
      <c r="O142" s="22">
        <v>1017453.7995460734</v>
      </c>
    </row>
    <row r="143" spans="9:15" x14ac:dyDescent="0.4">
      <c r="I143" s="19"/>
      <c r="J143" s="19"/>
      <c r="K143" s="19"/>
      <c r="L143" s="1" t="s">
        <v>283</v>
      </c>
      <c r="M143" s="23">
        <v>163575</v>
      </c>
      <c r="N143" s="22">
        <v>844967.55672030419</v>
      </c>
      <c r="O143" s="22">
        <v>1008542.5567203042</v>
      </c>
    </row>
    <row r="144" spans="9:15" x14ac:dyDescent="0.4">
      <c r="I144" s="19"/>
      <c r="J144" s="19"/>
      <c r="K144" s="19"/>
      <c r="L144" s="1" t="s">
        <v>291</v>
      </c>
      <c r="M144" s="23">
        <v>159525</v>
      </c>
      <c r="N144" s="22">
        <v>763301.87791357376</v>
      </c>
      <c r="O144" s="22">
        <v>922826.87791357376</v>
      </c>
    </row>
    <row r="145" spans="9:15" x14ac:dyDescent="0.4">
      <c r="I145" s="19"/>
      <c r="J145" s="19"/>
      <c r="K145" s="19"/>
      <c r="L145" s="1" t="s">
        <v>168</v>
      </c>
      <c r="M145" s="23">
        <v>158400</v>
      </c>
      <c r="N145" s="22">
        <v>761124.12647872767</v>
      </c>
      <c r="O145" s="22">
        <v>919524.12647872767</v>
      </c>
    </row>
    <row r="146" spans="9:15" x14ac:dyDescent="0.4">
      <c r="I146" s="19"/>
      <c r="J146" s="19"/>
      <c r="K146" s="19"/>
      <c r="L146" s="1" t="s">
        <v>327</v>
      </c>
      <c r="M146" s="23">
        <v>153225</v>
      </c>
      <c r="N146" s="22">
        <v>741306.58842162776</v>
      </c>
      <c r="O146" s="22">
        <v>894531.58842162776</v>
      </c>
    </row>
    <row r="147" spans="9:15" x14ac:dyDescent="0.4">
      <c r="I147" s="19"/>
      <c r="J147" s="19"/>
      <c r="K147" s="19"/>
      <c r="L147" s="1" t="s">
        <v>261</v>
      </c>
      <c r="M147" s="23">
        <v>151875</v>
      </c>
      <c r="N147" s="22">
        <v>729764.50581694325</v>
      </c>
      <c r="O147" s="22">
        <v>881639.50581694325</v>
      </c>
    </row>
    <row r="148" spans="9:15" x14ac:dyDescent="0.4">
      <c r="I148" s="19"/>
      <c r="J148" s="19"/>
      <c r="K148" s="19"/>
      <c r="L148" s="1" t="s">
        <v>218</v>
      </c>
      <c r="M148" s="23">
        <v>137475</v>
      </c>
      <c r="N148" s="22">
        <v>737386.63583890465</v>
      </c>
      <c r="O148" s="22">
        <v>874861.63583890465</v>
      </c>
    </row>
    <row r="149" spans="9:15" x14ac:dyDescent="0.4">
      <c r="I149" s="19"/>
      <c r="J149" s="19"/>
      <c r="K149" s="19"/>
      <c r="L149" s="1" t="s">
        <v>349</v>
      </c>
      <c r="M149" s="23">
        <v>146025</v>
      </c>
      <c r="N149" s="22">
        <v>716044.67177741241</v>
      </c>
      <c r="O149" s="22">
        <v>862069.67177741241</v>
      </c>
    </row>
    <row r="150" spans="9:15" x14ac:dyDescent="0.4">
      <c r="I150" s="19"/>
      <c r="J150" s="19"/>
      <c r="K150" s="19"/>
      <c r="L150" s="1" t="s">
        <v>148</v>
      </c>
      <c r="M150" s="23">
        <v>143550</v>
      </c>
      <c r="N150" s="22">
        <v>698622.66029864328</v>
      </c>
      <c r="O150" s="22">
        <v>842172.66029864328</v>
      </c>
    </row>
    <row r="151" spans="9:15" x14ac:dyDescent="0.4">
      <c r="I151" s="19"/>
      <c r="J151" s="19"/>
      <c r="K151" s="19"/>
      <c r="L151" s="1" t="s">
        <v>198</v>
      </c>
      <c r="M151" s="23">
        <v>139500</v>
      </c>
      <c r="N151" s="22">
        <v>690782.75513319706</v>
      </c>
      <c r="O151" s="22">
        <v>830282.75513319706</v>
      </c>
    </row>
    <row r="152" spans="9:15" x14ac:dyDescent="0.4">
      <c r="I152" s="19"/>
      <c r="J152" s="19"/>
      <c r="K152" s="19"/>
      <c r="L152" s="1" t="s">
        <v>351</v>
      </c>
      <c r="M152" s="23">
        <v>143325</v>
      </c>
      <c r="N152" s="22">
        <v>683813.95054168953</v>
      </c>
      <c r="O152" s="22">
        <v>827138.95054168953</v>
      </c>
    </row>
    <row r="153" spans="9:15" x14ac:dyDescent="0.4">
      <c r="I153" s="19"/>
      <c r="J153" s="19"/>
      <c r="K153" s="19"/>
      <c r="L153" s="1" t="s">
        <v>254</v>
      </c>
      <c r="M153" s="23">
        <v>133650</v>
      </c>
      <c r="N153" s="22">
        <v>658987.58418444346</v>
      </c>
      <c r="O153" s="22">
        <v>792637.58418444346</v>
      </c>
    </row>
    <row r="154" spans="9:15" x14ac:dyDescent="0.4">
      <c r="I154" s="19"/>
      <c r="J154" s="19"/>
      <c r="K154" s="19"/>
      <c r="L154" s="1" t="s">
        <v>352</v>
      </c>
      <c r="M154" s="23">
        <v>129825</v>
      </c>
      <c r="N154" s="22">
        <v>652018.77959293569</v>
      </c>
      <c r="O154" s="22">
        <v>781843.77959293569</v>
      </c>
    </row>
    <row r="155" spans="9:15" x14ac:dyDescent="0.4">
      <c r="I155" s="19"/>
      <c r="J155" s="19"/>
      <c r="K155" s="19"/>
      <c r="L155" s="1" t="s">
        <v>220</v>
      </c>
      <c r="M155" s="23">
        <v>127125</v>
      </c>
      <c r="N155" s="22">
        <v>625450.21208781283</v>
      </c>
      <c r="O155" s="22">
        <v>752575.21208781283</v>
      </c>
    </row>
    <row r="156" spans="9:15" x14ac:dyDescent="0.4">
      <c r="I156" s="19"/>
      <c r="J156" s="19"/>
      <c r="K156" s="19"/>
      <c r="L156" s="1" t="s">
        <v>272</v>
      </c>
      <c r="M156" s="23">
        <v>126000</v>
      </c>
      <c r="N156" s="22">
        <v>618699.18263978977</v>
      </c>
      <c r="O156" s="22">
        <v>744699.18263978977</v>
      </c>
    </row>
    <row r="157" spans="9:15" x14ac:dyDescent="0.4">
      <c r="I157" s="19"/>
      <c r="J157" s="19"/>
      <c r="K157" s="19"/>
      <c r="L157" s="1" t="s">
        <v>316</v>
      </c>
      <c r="M157" s="23">
        <v>130500</v>
      </c>
      <c r="N157" s="22">
        <v>609334.85146995133</v>
      </c>
      <c r="O157" s="22">
        <v>739834.85146995133</v>
      </c>
    </row>
    <row r="158" spans="9:15" x14ac:dyDescent="0.4">
      <c r="I158" s="19"/>
      <c r="J158" s="19"/>
      <c r="K158" s="19"/>
      <c r="L158" s="1" t="s">
        <v>356</v>
      </c>
      <c r="M158" s="23">
        <v>124425</v>
      </c>
      <c r="N158" s="22">
        <v>612383.70347873587</v>
      </c>
      <c r="O158" s="22">
        <v>736808.70347873587</v>
      </c>
    </row>
    <row r="159" spans="9:15" x14ac:dyDescent="0.4">
      <c r="I159" s="19"/>
      <c r="J159" s="19"/>
      <c r="K159" s="19"/>
      <c r="L159" s="1" t="s">
        <v>212</v>
      </c>
      <c r="M159" s="23">
        <v>124425</v>
      </c>
      <c r="N159" s="22">
        <v>582766.28396482836</v>
      </c>
      <c r="O159" s="22">
        <v>707191.28396482836</v>
      </c>
    </row>
    <row r="160" spans="9:15" x14ac:dyDescent="0.4">
      <c r="I160" s="19"/>
      <c r="J160" s="19"/>
      <c r="K160" s="19"/>
      <c r="L160" s="1" t="s">
        <v>358</v>
      </c>
      <c r="M160" s="23">
        <v>117450</v>
      </c>
      <c r="N160" s="22">
        <v>586032.9111170976</v>
      </c>
      <c r="O160" s="22">
        <v>703482.9111170976</v>
      </c>
    </row>
    <row r="161" spans="9:15" x14ac:dyDescent="0.4">
      <c r="I161" s="19"/>
      <c r="J161" s="19"/>
      <c r="K161" s="19"/>
      <c r="L161" s="1" t="s">
        <v>359</v>
      </c>
      <c r="M161" s="23">
        <v>118800</v>
      </c>
      <c r="N161" s="22">
        <v>563602.07133818232</v>
      </c>
      <c r="O161" s="22">
        <v>682402.07133818232</v>
      </c>
    </row>
    <row r="162" spans="9:15" x14ac:dyDescent="0.4">
      <c r="I162" s="19"/>
      <c r="J162" s="19"/>
      <c r="K162" s="19"/>
      <c r="L162" s="1" t="s">
        <v>183</v>
      </c>
      <c r="M162" s="23">
        <v>112500</v>
      </c>
      <c r="N162" s="22">
        <v>569046.44992529764</v>
      </c>
      <c r="O162" s="22">
        <v>681546.44992529764</v>
      </c>
    </row>
    <row r="163" spans="9:15" x14ac:dyDescent="0.4">
      <c r="I163" s="19"/>
      <c r="J163" s="19"/>
      <c r="K163" s="19"/>
      <c r="L163" s="1" t="s">
        <v>285</v>
      </c>
      <c r="M163" s="23">
        <v>108900</v>
      </c>
      <c r="N163" s="22">
        <v>557939.91760758229</v>
      </c>
      <c r="O163" s="22">
        <v>666839.91760758229</v>
      </c>
    </row>
    <row r="164" spans="9:15" x14ac:dyDescent="0.4">
      <c r="I164" s="19"/>
      <c r="J164" s="19"/>
      <c r="K164" s="19"/>
      <c r="L164" s="1" t="s">
        <v>246</v>
      </c>
      <c r="M164" s="23">
        <v>115200</v>
      </c>
      <c r="N164" s="22">
        <v>531806.9003894286</v>
      </c>
      <c r="O164" s="22">
        <v>647006.9003894286</v>
      </c>
    </row>
    <row r="165" spans="9:15" x14ac:dyDescent="0.4">
      <c r="I165" s="19"/>
      <c r="J165" s="19"/>
      <c r="K165" s="19"/>
      <c r="L165" s="1" t="s">
        <v>181</v>
      </c>
      <c r="M165" s="23">
        <v>108225</v>
      </c>
      <c r="N165" s="22">
        <v>513296.01319323637</v>
      </c>
      <c r="O165" s="22">
        <v>621521.01319323643</v>
      </c>
    </row>
    <row r="166" spans="9:15" x14ac:dyDescent="0.4">
      <c r="I166" s="19"/>
      <c r="J166" s="19"/>
      <c r="K166" s="19"/>
      <c r="L166" s="1" t="s">
        <v>290</v>
      </c>
      <c r="M166" s="23">
        <v>96750</v>
      </c>
      <c r="N166" s="22">
        <v>512207.13747581327</v>
      </c>
      <c r="O166" s="22">
        <v>608957.13747581327</v>
      </c>
    </row>
    <row r="167" spans="9:15" x14ac:dyDescent="0.4">
      <c r="I167" s="19"/>
      <c r="J167" s="19"/>
      <c r="K167" s="19"/>
      <c r="L167" s="1" t="s">
        <v>200</v>
      </c>
      <c r="M167" s="23">
        <v>99675</v>
      </c>
      <c r="N167" s="22">
        <v>500447.279727644</v>
      </c>
      <c r="O167" s="22">
        <v>600122.27972764405</v>
      </c>
    </row>
    <row r="168" spans="9:15" x14ac:dyDescent="0.4">
      <c r="I168" s="19"/>
      <c r="J168" s="19"/>
      <c r="K168" s="19"/>
      <c r="L168" s="1" t="s">
        <v>345</v>
      </c>
      <c r="M168" s="23">
        <v>104400</v>
      </c>
      <c r="N168" s="22">
        <v>493914.02542310563</v>
      </c>
      <c r="O168" s="22">
        <v>598314.02542310557</v>
      </c>
    </row>
    <row r="169" spans="9:15" x14ac:dyDescent="0.4">
      <c r="I169" s="19"/>
      <c r="J169" s="19"/>
      <c r="K169" s="19"/>
      <c r="L169" s="1" t="s">
        <v>196</v>
      </c>
      <c r="M169" s="23">
        <v>99900</v>
      </c>
      <c r="N169" s="22">
        <v>496962.87743189029</v>
      </c>
      <c r="O169" s="22">
        <v>596862.87743189023</v>
      </c>
    </row>
    <row r="170" spans="9:15" x14ac:dyDescent="0.4">
      <c r="I170" s="19"/>
      <c r="J170" s="19"/>
      <c r="K170" s="19"/>
      <c r="L170" s="1" t="s">
        <v>363</v>
      </c>
      <c r="M170" s="23">
        <v>94950</v>
      </c>
      <c r="N170" s="22">
        <v>498051.75314931333</v>
      </c>
      <c r="O170" s="22">
        <v>593001.75314931339</v>
      </c>
    </row>
    <row r="171" spans="9:15" x14ac:dyDescent="0.4">
      <c r="I171" s="19"/>
      <c r="J171" s="19"/>
      <c r="K171" s="19"/>
      <c r="L171" s="1" t="s">
        <v>365</v>
      </c>
      <c r="M171" s="23">
        <v>103275</v>
      </c>
      <c r="N171" s="22">
        <v>487162.99597508268</v>
      </c>
      <c r="O171" s="22">
        <v>590437.99597508274</v>
      </c>
    </row>
    <row r="172" spans="9:15" x14ac:dyDescent="0.4">
      <c r="I172" s="19"/>
      <c r="J172" s="19"/>
      <c r="K172" s="19"/>
      <c r="L172" s="1" t="s">
        <v>367</v>
      </c>
      <c r="M172" s="23">
        <v>98550</v>
      </c>
      <c r="N172" s="22">
        <v>478887.54052266723</v>
      </c>
      <c r="O172" s="22">
        <v>577437.54052266723</v>
      </c>
    </row>
    <row r="173" spans="9:15" x14ac:dyDescent="0.4">
      <c r="I173" s="19"/>
      <c r="J173" s="19"/>
      <c r="K173" s="19"/>
      <c r="L173" s="1" t="s">
        <v>368</v>
      </c>
      <c r="M173" s="23">
        <v>95625</v>
      </c>
      <c r="N173" s="22">
        <v>457327.80131769046</v>
      </c>
      <c r="O173" s="22">
        <v>552952.80131769041</v>
      </c>
    </row>
    <row r="174" spans="9:15" x14ac:dyDescent="0.4">
      <c r="I174" s="19"/>
      <c r="J174" s="19"/>
      <c r="K174" s="19"/>
      <c r="L174" s="1" t="s">
        <v>339</v>
      </c>
      <c r="M174" s="23">
        <v>91800</v>
      </c>
      <c r="N174" s="22">
        <v>441865.76613028283</v>
      </c>
      <c r="O174" s="22">
        <v>533665.76613028278</v>
      </c>
    </row>
    <row r="175" spans="9:15" x14ac:dyDescent="0.4">
      <c r="I175" s="19"/>
      <c r="J175" s="19"/>
      <c r="K175" s="19"/>
      <c r="L175" s="1" t="s">
        <v>216</v>
      </c>
      <c r="M175" s="23">
        <v>86175</v>
      </c>
      <c r="N175" s="22">
        <v>443607.96727815969</v>
      </c>
      <c r="O175" s="22">
        <v>529782.96727815969</v>
      </c>
    </row>
    <row r="176" spans="9:15" x14ac:dyDescent="0.4">
      <c r="I176" s="19"/>
      <c r="J176" s="19"/>
      <c r="K176" s="19"/>
      <c r="L176" s="1" t="s">
        <v>364</v>
      </c>
      <c r="M176" s="23">
        <v>89100</v>
      </c>
      <c r="N176" s="22">
        <v>435768.06211271358</v>
      </c>
      <c r="O176" s="22">
        <v>524868.06211271358</v>
      </c>
    </row>
    <row r="177" spans="9:15" x14ac:dyDescent="0.4">
      <c r="I177" s="19"/>
      <c r="J177" s="19"/>
      <c r="K177" s="19"/>
      <c r="L177" s="1" t="s">
        <v>236</v>
      </c>
      <c r="M177" s="23">
        <v>86625</v>
      </c>
      <c r="N177" s="22">
        <v>429452.58295165974</v>
      </c>
      <c r="O177" s="22">
        <v>516077.58295165974</v>
      </c>
    </row>
    <row r="178" spans="9:15" x14ac:dyDescent="0.4">
      <c r="I178" s="19"/>
      <c r="J178" s="19"/>
      <c r="K178" s="19"/>
      <c r="L178" s="1" t="s">
        <v>371</v>
      </c>
      <c r="M178" s="23">
        <v>82800</v>
      </c>
      <c r="N178" s="22">
        <v>406150.64259880607</v>
      </c>
      <c r="O178" s="22">
        <v>488950.64259880607</v>
      </c>
    </row>
    <row r="179" spans="9:15" x14ac:dyDescent="0.4">
      <c r="I179" s="19"/>
      <c r="J179" s="19"/>
      <c r="K179" s="19"/>
      <c r="L179" s="1" t="s">
        <v>357</v>
      </c>
      <c r="M179" s="23">
        <v>80775</v>
      </c>
      <c r="N179" s="22">
        <v>391995.25827230606</v>
      </c>
      <c r="O179" s="22">
        <v>472770.25827230606</v>
      </c>
    </row>
    <row r="180" spans="9:15" x14ac:dyDescent="0.4">
      <c r="I180" s="19"/>
      <c r="J180" s="19"/>
      <c r="K180" s="19"/>
      <c r="L180" s="1" t="s">
        <v>373</v>
      </c>
      <c r="M180" s="23">
        <v>81225</v>
      </c>
      <c r="N180" s="22">
        <v>391124.15769836761</v>
      </c>
      <c r="O180" s="22">
        <v>472349.15769836761</v>
      </c>
    </row>
    <row r="181" spans="9:15" x14ac:dyDescent="0.4">
      <c r="I181" s="19"/>
      <c r="J181" s="19"/>
      <c r="K181" s="19"/>
      <c r="L181" s="1" t="s">
        <v>350</v>
      </c>
      <c r="M181" s="23">
        <v>80550</v>
      </c>
      <c r="N181" s="22">
        <v>384155.35310685996</v>
      </c>
      <c r="O181" s="22">
        <v>464705.35310685996</v>
      </c>
    </row>
    <row r="182" spans="9:15" x14ac:dyDescent="0.4">
      <c r="I182" s="19"/>
      <c r="J182" s="19"/>
      <c r="K182" s="19"/>
      <c r="L182" s="1" t="s">
        <v>244</v>
      </c>
      <c r="M182" s="23">
        <v>77850</v>
      </c>
      <c r="N182" s="22">
        <v>379799.85023716767</v>
      </c>
      <c r="O182" s="22">
        <v>457649.85023716767</v>
      </c>
    </row>
    <row r="183" spans="9:15" x14ac:dyDescent="0.4">
      <c r="I183" s="19"/>
      <c r="J183" s="19"/>
      <c r="K183" s="19"/>
      <c r="L183" s="1" t="s">
        <v>376</v>
      </c>
      <c r="M183" s="23">
        <v>73125</v>
      </c>
      <c r="N183" s="22">
        <v>369782.19363687542</v>
      </c>
      <c r="O183" s="22">
        <v>442907.19363687542</v>
      </c>
    </row>
    <row r="184" spans="9:15" x14ac:dyDescent="0.4">
      <c r="I184" s="19"/>
      <c r="J184" s="19"/>
      <c r="K184" s="19"/>
      <c r="L184" s="1" t="s">
        <v>378</v>
      </c>
      <c r="M184" s="23">
        <v>76500</v>
      </c>
      <c r="N184" s="22">
        <v>364773.36533672927</v>
      </c>
      <c r="O184" s="22">
        <v>441273.36533672927</v>
      </c>
    </row>
    <row r="185" spans="9:15" x14ac:dyDescent="0.4">
      <c r="I185" s="19"/>
      <c r="J185" s="19"/>
      <c r="K185" s="19"/>
      <c r="L185" s="1" t="s">
        <v>232</v>
      </c>
      <c r="M185" s="23">
        <v>75600</v>
      </c>
      <c r="N185" s="22">
        <v>361942.28847142926</v>
      </c>
      <c r="O185" s="22">
        <v>437542.28847142926</v>
      </c>
    </row>
    <row r="186" spans="9:15" x14ac:dyDescent="0.4">
      <c r="I186" s="19"/>
      <c r="J186" s="19"/>
      <c r="K186" s="19"/>
      <c r="L186" s="1" t="s">
        <v>379</v>
      </c>
      <c r="M186" s="23">
        <v>74700</v>
      </c>
      <c r="N186" s="22">
        <v>360200.0873235524</v>
      </c>
      <c r="O186" s="22">
        <v>434900.0873235524</v>
      </c>
    </row>
    <row r="187" spans="9:15" x14ac:dyDescent="0.4">
      <c r="I187" s="19"/>
      <c r="J187" s="19"/>
      <c r="K187" s="19"/>
      <c r="L187" s="1" t="s">
        <v>320</v>
      </c>
      <c r="M187" s="23">
        <v>74250</v>
      </c>
      <c r="N187" s="22">
        <v>356062.35959734465</v>
      </c>
      <c r="O187" s="22">
        <v>430312.35959734465</v>
      </c>
    </row>
    <row r="188" spans="9:15" x14ac:dyDescent="0.4">
      <c r="I188" s="19"/>
      <c r="J188" s="19"/>
      <c r="K188" s="19"/>
      <c r="L188" s="1" t="s">
        <v>369</v>
      </c>
      <c r="M188" s="23">
        <v>72225</v>
      </c>
      <c r="N188" s="22">
        <v>355191.25902340625</v>
      </c>
      <c r="O188" s="22">
        <v>427416.25902340625</v>
      </c>
    </row>
    <row r="189" spans="9:15" x14ac:dyDescent="0.4">
      <c r="I189" s="19"/>
      <c r="J189" s="19"/>
      <c r="K189" s="19"/>
      <c r="L189" s="1" t="s">
        <v>380</v>
      </c>
      <c r="M189" s="23">
        <v>72900</v>
      </c>
      <c r="N189" s="22">
        <v>348658.00471886783</v>
      </c>
      <c r="O189" s="22">
        <v>421558.00471886783</v>
      </c>
    </row>
    <row r="190" spans="9:15" x14ac:dyDescent="0.4">
      <c r="I190" s="19"/>
      <c r="J190" s="19"/>
      <c r="K190" s="19"/>
      <c r="L190" s="1" t="s">
        <v>381</v>
      </c>
      <c r="M190" s="23">
        <v>71325</v>
      </c>
      <c r="N190" s="22">
        <v>349093.55500583706</v>
      </c>
      <c r="O190" s="22">
        <v>420418.55500583706</v>
      </c>
    </row>
    <row r="191" spans="9:15" x14ac:dyDescent="0.4">
      <c r="I191" s="19"/>
      <c r="J191" s="19"/>
      <c r="K191" s="19"/>
      <c r="L191" s="1" t="s">
        <v>382</v>
      </c>
      <c r="M191" s="23">
        <v>72180</v>
      </c>
      <c r="N191" s="22">
        <v>334067.07010539866</v>
      </c>
      <c r="O191" s="22">
        <v>406247.07010539866</v>
      </c>
    </row>
    <row r="192" spans="9:15" x14ac:dyDescent="0.4">
      <c r="I192" s="19"/>
      <c r="J192" s="19"/>
      <c r="K192" s="19"/>
      <c r="L192" s="1" t="s">
        <v>323</v>
      </c>
      <c r="M192" s="23">
        <v>68850</v>
      </c>
      <c r="N192" s="22">
        <v>326009.38979646785</v>
      </c>
      <c r="O192" s="22">
        <v>394859.38979646785</v>
      </c>
    </row>
    <row r="193" spans="9:15" x14ac:dyDescent="0.4">
      <c r="I193" s="19"/>
      <c r="J193" s="19"/>
      <c r="K193" s="19"/>
      <c r="L193" s="1" t="s">
        <v>341</v>
      </c>
      <c r="M193" s="23">
        <v>65475</v>
      </c>
      <c r="N193" s="22">
        <v>325791.61465298326</v>
      </c>
      <c r="O193" s="22">
        <v>391266.61465298326</v>
      </c>
    </row>
    <row r="194" spans="9:15" x14ac:dyDescent="0.4">
      <c r="I194" s="19"/>
      <c r="J194" s="19"/>
      <c r="K194" s="19"/>
      <c r="L194" s="1" t="s">
        <v>243</v>
      </c>
      <c r="M194" s="23">
        <v>63450</v>
      </c>
      <c r="N194" s="22">
        <v>309458.47889163718</v>
      </c>
      <c r="O194" s="22">
        <v>372908.47889163718</v>
      </c>
    </row>
    <row r="195" spans="9:15" x14ac:dyDescent="0.4">
      <c r="I195" s="19"/>
      <c r="J195" s="19"/>
      <c r="K195" s="19"/>
      <c r="L195" s="1" t="s">
        <v>386</v>
      </c>
      <c r="M195" s="23">
        <v>60300</v>
      </c>
      <c r="N195" s="22">
        <v>310982.9048960295</v>
      </c>
      <c r="O195" s="22">
        <v>371282.9048960295</v>
      </c>
    </row>
    <row r="196" spans="9:15" x14ac:dyDescent="0.4">
      <c r="I196" s="19"/>
      <c r="J196" s="19"/>
      <c r="K196" s="19"/>
      <c r="L196" s="1" t="s">
        <v>387</v>
      </c>
      <c r="M196" s="23">
        <v>63000</v>
      </c>
      <c r="N196" s="22">
        <v>303796.32516103721</v>
      </c>
      <c r="O196" s="22">
        <v>366796.32516103721</v>
      </c>
    </row>
    <row r="197" spans="9:15" x14ac:dyDescent="0.4">
      <c r="I197" s="19"/>
      <c r="J197" s="19"/>
      <c r="K197" s="19"/>
      <c r="L197" s="1" t="s">
        <v>388</v>
      </c>
      <c r="M197" s="23">
        <v>60750</v>
      </c>
      <c r="N197" s="22">
        <v>302925.22458709875</v>
      </c>
      <c r="O197" s="22">
        <v>363675.22458709875</v>
      </c>
    </row>
    <row r="198" spans="9:15" x14ac:dyDescent="0.4">
      <c r="I198" s="19"/>
      <c r="J198" s="19"/>
      <c r="K198" s="19"/>
      <c r="L198" s="1" t="s">
        <v>389</v>
      </c>
      <c r="M198" s="23">
        <v>58725</v>
      </c>
      <c r="N198" s="22">
        <v>284849.88767787575</v>
      </c>
      <c r="O198" s="22">
        <v>343574.88767787575</v>
      </c>
    </row>
    <row r="199" spans="9:15" x14ac:dyDescent="0.4">
      <c r="I199" s="19"/>
      <c r="J199" s="19"/>
      <c r="K199" s="19"/>
      <c r="L199" s="1" t="s">
        <v>156</v>
      </c>
      <c r="M199" s="23">
        <v>57600</v>
      </c>
      <c r="N199" s="22">
        <v>280712.15995166806</v>
      </c>
      <c r="O199" s="22">
        <v>338312.15995166806</v>
      </c>
    </row>
    <row r="200" spans="9:15" x14ac:dyDescent="0.4">
      <c r="I200" s="19"/>
      <c r="J200" s="19"/>
      <c r="K200" s="19"/>
      <c r="L200" s="1" t="s">
        <v>267</v>
      </c>
      <c r="M200" s="23">
        <v>56475</v>
      </c>
      <c r="N200" s="22">
        <v>278752.1836603065</v>
      </c>
      <c r="O200" s="22">
        <v>335227.1836603065</v>
      </c>
    </row>
    <row r="201" spans="9:15" x14ac:dyDescent="0.4">
      <c r="I201" s="19"/>
      <c r="J201" s="19"/>
      <c r="K201" s="19"/>
      <c r="L201" s="1" t="s">
        <v>391</v>
      </c>
      <c r="M201" s="23">
        <v>55350</v>
      </c>
      <c r="N201" s="22">
        <v>268081.20162956044</v>
      </c>
      <c r="O201" s="22">
        <v>323431.20162956044</v>
      </c>
    </row>
    <row r="202" spans="9:15" x14ac:dyDescent="0.4">
      <c r="I202" s="19"/>
      <c r="J202" s="19"/>
      <c r="K202" s="19"/>
      <c r="L202" s="1" t="s">
        <v>392</v>
      </c>
      <c r="M202" s="23">
        <v>53325</v>
      </c>
      <c r="N202" s="22">
        <v>264161.24904683733</v>
      </c>
      <c r="O202" s="22">
        <v>317486.24904683733</v>
      </c>
    </row>
    <row r="203" spans="9:15" x14ac:dyDescent="0.4">
      <c r="I203" s="19"/>
      <c r="J203" s="19"/>
      <c r="K203" s="19"/>
      <c r="L203" s="1" t="s">
        <v>360</v>
      </c>
      <c r="M203" s="23">
        <v>50625</v>
      </c>
      <c r="N203" s="22">
        <v>261112.39703805279</v>
      </c>
      <c r="O203" s="22">
        <v>311737.39703805279</v>
      </c>
    </row>
    <row r="204" spans="9:15" x14ac:dyDescent="0.4">
      <c r="I204" s="19"/>
      <c r="J204" s="19"/>
      <c r="K204" s="19"/>
      <c r="L204" s="1" t="s">
        <v>335</v>
      </c>
      <c r="M204" s="23">
        <v>53775</v>
      </c>
      <c r="N204" s="22">
        <v>248263.6635724605</v>
      </c>
      <c r="O204" s="22">
        <v>302038.66357246053</v>
      </c>
    </row>
    <row r="205" spans="9:15" x14ac:dyDescent="0.4">
      <c r="I205" s="19"/>
      <c r="J205" s="19"/>
      <c r="K205" s="19"/>
      <c r="L205" s="1" t="s">
        <v>393</v>
      </c>
      <c r="M205" s="23">
        <v>46800</v>
      </c>
      <c r="N205" s="22">
        <v>250223.639863822</v>
      </c>
      <c r="O205" s="22">
        <v>297023.63986382203</v>
      </c>
    </row>
    <row r="206" spans="9:15" x14ac:dyDescent="0.4">
      <c r="I206" s="19"/>
      <c r="J206" s="19"/>
      <c r="K206" s="19"/>
      <c r="L206" s="1" t="s">
        <v>394</v>
      </c>
      <c r="M206" s="23">
        <v>50850</v>
      </c>
      <c r="N206" s="22">
        <v>244779.2612767067</v>
      </c>
      <c r="O206" s="22">
        <v>295629.2612767067</v>
      </c>
    </row>
    <row r="207" spans="9:15" x14ac:dyDescent="0.4">
      <c r="I207" s="19"/>
      <c r="J207" s="19"/>
      <c r="K207" s="19"/>
      <c r="L207" s="1" t="s">
        <v>396</v>
      </c>
      <c r="M207" s="23">
        <v>49950</v>
      </c>
      <c r="N207" s="22">
        <v>244125.93584625283</v>
      </c>
      <c r="O207" s="22">
        <v>294075.93584625283</v>
      </c>
    </row>
    <row r="208" spans="9:15" x14ac:dyDescent="0.4">
      <c r="I208" s="19"/>
      <c r="J208" s="19"/>
      <c r="K208" s="19"/>
      <c r="L208" s="1" t="s">
        <v>235</v>
      </c>
      <c r="M208" s="23">
        <v>49500</v>
      </c>
      <c r="N208" s="22">
        <v>235197.15496338365</v>
      </c>
      <c r="O208" s="22">
        <v>284697.15496338368</v>
      </c>
    </row>
    <row r="209" spans="9:15" x14ac:dyDescent="0.4">
      <c r="I209" s="19"/>
      <c r="J209" s="19"/>
      <c r="K209" s="19"/>
      <c r="L209" s="1" t="s">
        <v>383</v>
      </c>
      <c r="M209" s="23">
        <v>48600</v>
      </c>
      <c r="N209" s="22">
        <v>234108.27924596056</v>
      </c>
      <c r="O209" s="22">
        <v>282708.27924596053</v>
      </c>
    </row>
    <row r="210" spans="9:15" x14ac:dyDescent="0.4">
      <c r="I210" s="19"/>
      <c r="J210" s="19"/>
      <c r="K210" s="19"/>
      <c r="L210" s="1" t="s">
        <v>397</v>
      </c>
      <c r="M210" s="23">
        <v>49500</v>
      </c>
      <c r="N210" s="22">
        <v>232148.30295459903</v>
      </c>
      <c r="O210" s="22">
        <v>281648.30295459903</v>
      </c>
    </row>
    <row r="211" spans="9:15" x14ac:dyDescent="0.4">
      <c r="I211" s="19"/>
      <c r="J211" s="19"/>
      <c r="K211" s="19"/>
      <c r="L211" s="1" t="s">
        <v>293</v>
      </c>
      <c r="M211" s="23">
        <v>47475</v>
      </c>
      <c r="N211" s="22">
        <v>228228.350371876</v>
      </c>
      <c r="O211" s="22">
        <v>275703.35037187603</v>
      </c>
    </row>
    <row r="212" spans="9:15" x14ac:dyDescent="0.4">
      <c r="I212" s="19"/>
      <c r="J212" s="19"/>
      <c r="K212" s="19"/>
      <c r="L212" s="1" t="s">
        <v>370</v>
      </c>
      <c r="M212" s="23">
        <v>46350</v>
      </c>
      <c r="N212" s="22">
        <v>219299.5694890068</v>
      </c>
      <c r="O212" s="22">
        <v>265649.56948900677</v>
      </c>
    </row>
    <row r="213" spans="9:15" x14ac:dyDescent="0.4">
      <c r="I213" s="19"/>
      <c r="J213" s="19"/>
      <c r="K213" s="19"/>
      <c r="L213" s="1" t="s">
        <v>259</v>
      </c>
      <c r="M213" s="23">
        <v>46350</v>
      </c>
      <c r="N213" s="22">
        <v>218210.69377158373</v>
      </c>
      <c r="O213" s="22">
        <v>264560.69377158373</v>
      </c>
    </row>
    <row r="214" spans="9:15" x14ac:dyDescent="0.4">
      <c r="I214" s="19"/>
      <c r="J214" s="19"/>
      <c r="K214" s="19"/>
      <c r="L214" s="1" t="s">
        <v>309</v>
      </c>
      <c r="M214" s="23">
        <v>43425</v>
      </c>
      <c r="N214" s="22">
        <v>215815.16719325297</v>
      </c>
      <c r="O214" s="22">
        <v>259240.16719325297</v>
      </c>
    </row>
    <row r="215" spans="9:15" x14ac:dyDescent="0.4">
      <c r="I215" s="19"/>
      <c r="J215" s="19"/>
      <c r="K215" s="19"/>
      <c r="L215" s="1" t="s">
        <v>399</v>
      </c>
      <c r="M215" s="23">
        <v>44100</v>
      </c>
      <c r="N215" s="22">
        <v>209717.46317568375</v>
      </c>
      <c r="O215" s="22">
        <v>253817.46317568375</v>
      </c>
    </row>
    <row r="216" spans="9:15" x14ac:dyDescent="0.4">
      <c r="I216" s="19"/>
      <c r="J216" s="19"/>
      <c r="K216" s="19"/>
      <c r="L216" s="1" t="s">
        <v>329</v>
      </c>
      <c r="M216" s="23">
        <v>43200</v>
      </c>
      <c r="N216" s="22">
        <v>206668.61116689915</v>
      </c>
      <c r="O216" s="22">
        <v>249868.61116689915</v>
      </c>
    </row>
    <row r="217" spans="9:15" x14ac:dyDescent="0.4">
      <c r="I217" s="19"/>
      <c r="J217" s="19"/>
      <c r="K217" s="19"/>
      <c r="L217" s="1" t="s">
        <v>401</v>
      </c>
      <c r="M217" s="23">
        <v>40500</v>
      </c>
      <c r="N217" s="22">
        <v>208628.58745826068</v>
      </c>
      <c r="O217" s="22">
        <v>249128.58745826068</v>
      </c>
    </row>
    <row r="218" spans="9:15" x14ac:dyDescent="0.4">
      <c r="I218" s="19"/>
      <c r="J218" s="19"/>
      <c r="K218" s="19"/>
      <c r="L218" s="1" t="s">
        <v>377</v>
      </c>
      <c r="M218" s="23">
        <v>40950</v>
      </c>
      <c r="N218" s="22">
        <v>194690.97827524535</v>
      </c>
      <c r="O218" s="22">
        <v>235640.97827524535</v>
      </c>
    </row>
    <row r="219" spans="9:15" x14ac:dyDescent="0.4">
      <c r="I219" s="19"/>
      <c r="J219" s="19"/>
      <c r="K219" s="19"/>
      <c r="L219" s="1" t="s">
        <v>403</v>
      </c>
      <c r="M219" s="23">
        <v>45225</v>
      </c>
      <c r="N219" s="22">
        <v>184019.99624449923</v>
      </c>
      <c r="O219" s="22">
        <v>229244.99624449923</v>
      </c>
    </row>
    <row r="220" spans="9:15" x14ac:dyDescent="0.4">
      <c r="I220" s="19"/>
      <c r="J220" s="19"/>
      <c r="K220" s="19"/>
      <c r="L220" s="1" t="s">
        <v>362</v>
      </c>
      <c r="M220" s="23">
        <v>44550</v>
      </c>
      <c r="N220" s="22">
        <v>184455.54653146848</v>
      </c>
      <c r="O220" s="22">
        <v>229005.54653146848</v>
      </c>
    </row>
    <row r="221" spans="9:15" x14ac:dyDescent="0.4">
      <c r="I221" s="19"/>
      <c r="J221" s="19"/>
      <c r="K221" s="19"/>
      <c r="L221" s="1" t="s">
        <v>405</v>
      </c>
      <c r="M221" s="23">
        <v>40050</v>
      </c>
      <c r="N221" s="22">
        <v>187504.39854025308</v>
      </c>
      <c r="O221" s="22">
        <v>227554.39854025308</v>
      </c>
    </row>
    <row r="222" spans="9:15" x14ac:dyDescent="0.4">
      <c r="I222" s="19"/>
      <c r="J222" s="19"/>
      <c r="K222" s="19"/>
      <c r="L222" s="1" t="s">
        <v>404</v>
      </c>
      <c r="M222" s="23">
        <v>36900</v>
      </c>
      <c r="N222" s="22">
        <v>179011.1679443531</v>
      </c>
      <c r="O222" s="22">
        <v>215911.1679443531</v>
      </c>
    </row>
    <row r="223" spans="9:15" x14ac:dyDescent="0.4">
      <c r="I223" s="19"/>
      <c r="J223" s="19"/>
      <c r="K223" s="19"/>
      <c r="L223" s="1" t="s">
        <v>361</v>
      </c>
      <c r="M223" s="23">
        <v>34650</v>
      </c>
      <c r="N223" s="22">
        <v>178575.61765738387</v>
      </c>
      <c r="O223" s="22">
        <v>213225.61765738387</v>
      </c>
    </row>
    <row r="224" spans="9:15" x14ac:dyDescent="0.4">
      <c r="I224" s="19"/>
      <c r="J224" s="19"/>
      <c r="K224" s="19"/>
      <c r="L224" s="1" t="s">
        <v>406</v>
      </c>
      <c r="M224" s="23">
        <v>34650</v>
      </c>
      <c r="N224" s="22">
        <v>174002.33964420698</v>
      </c>
      <c r="O224" s="22">
        <v>208652.33964420698</v>
      </c>
    </row>
    <row r="225" spans="9:15" x14ac:dyDescent="0.4">
      <c r="I225" s="19"/>
      <c r="J225" s="19"/>
      <c r="K225" s="19"/>
      <c r="L225" s="1" t="s">
        <v>407</v>
      </c>
      <c r="M225" s="23">
        <v>32400</v>
      </c>
      <c r="N225" s="22">
        <v>167904.63562663776</v>
      </c>
      <c r="O225" s="22">
        <v>200304.63562663776</v>
      </c>
    </row>
    <row r="226" spans="9:15" x14ac:dyDescent="0.4">
      <c r="I226" s="19"/>
      <c r="J226" s="19"/>
      <c r="K226" s="19"/>
      <c r="L226" s="1" t="s">
        <v>170</v>
      </c>
      <c r="M226" s="23">
        <v>33750</v>
      </c>
      <c r="N226" s="22">
        <v>161589.15646558395</v>
      </c>
      <c r="O226" s="22">
        <v>195339.15646558395</v>
      </c>
    </row>
    <row r="227" spans="9:15" x14ac:dyDescent="0.4">
      <c r="I227" s="19"/>
      <c r="J227" s="19"/>
      <c r="K227" s="19"/>
      <c r="L227" s="1" t="s">
        <v>228</v>
      </c>
      <c r="M227" s="23">
        <v>33525</v>
      </c>
      <c r="N227" s="22">
        <v>160718.05589164549</v>
      </c>
      <c r="O227" s="22">
        <v>194243.05589164549</v>
      </c>
    </row>
    <row r="228" spans="9:15" x14ac:dyDescent="0.4">
      <c r="I228" s="19"/>
      <c r="J228" s="19"/>
      <c r="K228" s="19"/>
      <c r="L228" s="1" t="s">
        <v>194</v>
      </c>
      <c r="M228" s="23">
        <v>30000</v>
      </c>
      <c r="N228" s="22">
        <v>160064.73046119165</v>
      </c>
      <c r="O228" s="22">
        <v>190064.73046119165</v>
      </c>
    </row>
    <row r="229" spans="9:15" x14ac:dyDescent="0.4">
      <c r="I229" s="19"/>
      <c r="J229" s="19"/>
      <c r="K229" s="19"/>
      <c r="L229" s="1" t="s">
        <v>384</v>
      </c>
      <c r="M229" s="23">
        <v>30000</v>
      </c>
      <c r="N229" s="22">
        <v>155491.45244801475</v>
      </c>
      <c r="O229" s="22">
        <v>185491.45244801475</v>
      </c>
    </row>
    <row r="230" spans="9:15" x14ac:dyDescent="0.4">
      <c r="I230" s="19"/>
      <c r="J230" s="19"/>
      <c r="K230" s="19"/>
      <c r="L230" s="1" t="s">
        <v>375</v>
      </c>
      <c r="M230" s="23">
        <v>31275</v>
      </c>
      <c r="N230" s="22">
        <v>150700.39929135321</v>
      </c>
      <c r="O230" s="22">
        <v>181975.39929135321</v>
      </c>
    </row>
    <row r="231" spans="9:15" x14ac:dyDescent="0.4">
      <c r="I231" s="19"/>
      <c r="J231" s="19"/>
      <c r="K231" s="19"/>
      <c r="L231" s="1" t="s">
        <v>385</v>
      </c>
      <c r="M231" s="23">
        <v>30000</v>
      </c>
      <c r="N231" s="22">
        <v>146998.22185211477</v>
      </c>
      <c r="O231" s="22">
        <v>176998.22185211477</v>
      </c>
    </row>
    <row r="232" spans="9:15" x14ac:dyDescent="0.4">
      <c r="I232" s="19"/>
      <c r="J232" s="19"/>
      <c r="K232" s="19"/>
      <c r="L232" s="1" t="s">
        <v>409</v>
      </c>
      <c r="M232" s="23">
        <v>30000</v>
      </c>
      <c r="N232" s="22">
        <v>145909.3461346917</v>
      </c>
      <c r="O232" s="22">
        <v>175909.3461346917</v>
      </c>
    </row>
    <row r="233" spans="9:15" x14ac:dyDescent="0.4">
      <c r="I233" s="19"/>
      <c r="J233" s="19"/>
      <c r="K233" s="19"/>
      <c r="L233" s="1" t="s">
        <v>300</v>
      </c>
      <c r="M233" s="23">
        <v>30375</v>
      </c>
      <c r="N233" s="22">
        <v>139376.09183015325</v>
      </c>
      <c r="O233" s="22">
        <v>169751.09183015325</v>
      </c>
    </row>
    <row r="234" spans="9:15" x14ac:dyDescent="0.4">
      <c r="I234" s="19"/>
      <c r="J234" s="19"/>
      <c r="K234" s="19"/>
      <c r="L234" s="1" t="s">
        <v>273</v>
      </c>
      <c r="M234" s="23">
        <v>30000</v>
      </c>
      <c r="N234" s="22">
        <v>136327.23982136868</v>
      </c>
      <c r="O234" s="22">
        <v>166327.23982136868</v>
      </c>
    </row>
    <row r="235" spans="9:15" x14ac:dyDescent="0.4">
      <c r="I235" s="19"/>
      <c r="J235" s="19"/>
      <c r="K235" s="19"/>
      <c r="L235" s="1" t="s">
        <v>395</v>
      </c>
      <c r="M235" s="23">
        <v>30000</v>
      </c>
      <c r="N235" s="22">
        <v>132842.83752561483</v>
      </c>
      <c r="O235" s="22">
        <v>162842.83752561483</v>
      </c>
    </row>
    <row r="236" spans="9:15" x14ac:dyDescent="0.4">
      <c r="I236" s="19"/>
      <c r="J236" s="19"/>
      <c r="K236" s="19"/>
      <c r="L236" s="1" t="s">
        <v>286</v>
      </c>
      <c r="M236" s="23">
        <v>30000</v>
      </c>
      <c r="N236" s="22">
        <v>132625.06238213021</v>
      </c>
      <c r="O236" s="22">
        <v>162625.06238213021</v>
      </c>
    </row>
    <row r="237" spans="9:15" x14ac:dyDescent="0.4">
      <c r="I237" s="19"/>
      <c r="J237" s="19"/>
      <c r="K237" s="19"/>
      <c r="L237" s="1" t="s">
        <v>146</v>
      </c>
      <c r="M237" s="23">
        <v>30000</v>
      </c>
      <c r="N237" s="22">
        <v>131536.18666470717</v>
      </c>
      <c r="O237" s="22">
        <v>161536.18666470717</v>
      </c>
    </row>
    <row r="238" spans="9:15" x14ac:dyDescent="0.4">
      <c r="I238" s="19"/>
      <c r="J238" s="19"/>
      <c r="K238" s="19"/>
      <c r="L238" s="1" t="s">
        <v>188</v>
      </c>
      <c r="M238" s="23">
        <v>30000</v>
      </c>
      <c r="N238" s="22">
        <v>128922.88494289175</v>
      </c>
      <c r="O238" s="22">
        <v>158922.88494289175</v>
      </c>
    </row>
    <row r="239" spans="9:15" x14ac:dyDescent="0.4">
      <c r="I239" s="19"/>
      <c r="J239" s="19"/>
      <c r="K239" s="19"/>
      <c r="L239" s="1" t="s">
        <v>202</v>
      </c>
      <c r="M239" s="23">
        <v>30000</v>
      </c>
      <c r="N239" s="22">
        <v>124567.38207319949</v>
      </c>
      <c r="O239" s="22">
        <v>154567.38207319949</v>
      </c>
    </row>
    <row r="240" spans="9:15" x14ac:dyDescent="0.4">
      <c r="I240" s="19"/>
      <c r="J240" s="19"/>
      <c r="K240" s="19"/>
      <c r="L240" s="1" t="s">
        <v>234</v>
      </c>
      <c r="M240" s="23">
        <v>30000</v>
      </c>
      <c r="N240" s="22">
        <v>122825.18092532258</v>
      </c>
      <c r="O240" s="22">
        <v>152825.18092532258</v>
      </c>
    </row>
    <row r="241" spans="9:15" x14ac:dyDescent="0.4">
      <c r="I241" s="19"/>
      <c r="J241" s="19"/>
      <c r="K241" s="19"/>
      <c r="L241" s="1" t="s">
        <v>340</v>
      </c>
      <c r="M241" s="23">
        <v>30000</v>
      </c>
      <c r="N241" s="22">
        <v>122607.40578183797</v>
      </c>
      <c r="O241" s="22">
        <v>152607.40578183797</v>
      </c>
    </row>
    <row r="242" spans="9:15" x14ac:dyDescent="0.4">
      <c r="I242" s="19"/>
      <c r="J242" s="19"/>
      <c r="K242" s="19"/>
      <c r="L242" s="1" t="s">
        <v>410</v>
      </c>
      <c r="M242" s="23">
        <v>30000</v>
      </c>
      <c r="N242" s="22">
        <v>121736.3052078995</v>
      </c>
      <c r="O242" s="22">
        <v>151736.30520789948</v>
      </c>
    </row>
    <row r="243" spans="9:15" x14ac:dyDescent="0.4">
      <c r="I243" s="19"/>
      <c r="J243" s="19"/>
      <c r="K243" s="19"/>
      <c r="L243" s="1" t="s">
        <v>415</v>
      </c>
      <c r="M243" s="23">
        <v>30000</v>
      </c>
      <c r="N243" s="22">
        <v>121736.3052078995</v>
      </c>
      <c r="O243" s="22">
        <v>151736.30520789948</v>
      </c>
    </row>
    <row r="244" spans="9:15" x14ac:dyDescent="0.4">
      <c r="I244" s="19"/>
      <c r="J244" s="19"/>
      <c r="K244" s="19"/>
      <c r="L244" s="1" t="s">
        <v>402</v>
      </c>
      <c r="M244" s="23">
        <v>30000</v>
      </c>
      <c r="N244" s="22">
        <v>121518.53006441488</v>
      </c>
      <c r="O244" s="22">
        <v>151518.5300644149</v>
      </c>
    </row>
    <row r="245" spans="9:15" x14ac:dyDescent="0.4">
      <c r="I245" s="19"/>
      <c r="J245" s="19"/>
      <c r="K245" s="19"/>
      <c r="L245" s="1" t="s">
        <v>288</v>
      </c>
      <c r="M245" s="23">
        <v>32625</v>
      </c>
      <c r="N245" s="22">
        <v>112371.97403806107</v>
      </c>
      <c r="O245" s="22">
        <v>144996.97403806107</v>
      </c>
    </row>
    <row r="246" spans="9:15" x14ac:dyDescent="0.4">
      <c r="I246" s="19"/>
      <c r="J246" s="19"/>
      <c r="K246" s="19"/>
      <c r="L246" s="1" t="s">
        <v>417</v>
      </c>
      <c r="M246" s="23">
        <v>30000</v>
      </c>
      <c r="N246" s="22">
        <v>111936.42375109185</v>
      </c>
      <c r="O246" s="22">
        <v>141936.42375109185</v>
      </c>
    </row>
    <row r="247" spans="9:15" x14ac:dyDescent="0.4">
      <c r="I247" s="19"/>
      <c r="J247" s="19"/>
      <c r="K247" s="19"/>
      <c r="L247" s="1" t="s">
        <v>353</v>
      </c>
      <c r="M247" s="23">
        <v>30000</v>
      </c>
      <c r="N247" s="22">
        <v>110629.77289018415</v>
      </c>
      <c r="O247" s="22">
        <v>140629.77289018413</v>
      </c>
    </row>
    <row r="248" spans="9:15" x14ac:dyDescent="0.4">
      <c r="I248" s="19"/>
      <c r="J248" s="19"/>
      <c r="K248" s="19"/>
      <c r="L248" s="1" t="s">
        <v>400</v>
      </c>
      <c r="M248" s="23">
        <v>30000</v>
      </c>
      <c r="N248" s="22">
        <v>105838.71973352264</v>
      </c>
      <c r="O248" s="22">
        <v>135838.71973352262</v>
      </c>
    </row>
    <row r="249" spans="9:15" x14ac:dyDescent="0.4">
      <c r="I249" s="19"/>
      <c r="J249" s="19"/>
      <c r="K249" s="19"/>
      <c r="L249" s="1" t="s">
        <v>343</v>
      </c>
      <c r="M249" s="23">
        <v>30000</v>
      </c>
      <c r="N249" s="22">
        <v>103007.64286822264</v>
      </c>
      <c r="O249" s="22">
        <v>133007.64286822264</v>
      </c>
    </row>
    <row r="250" spans="9:15" x14ac:dyDescent="0.4">
      <c r="I250" s="19"/>
      <c r="J250" s="19"/>
      <c r="K250" s="19"/>
      <c r="L250" s="1" t="s">
        <v>313</v>
      </c>
      <c r="M250" s="23">
        <v>30000</v>
      </c>
      <c r="N250" s="22">
        <v>102789.86772473804</v>
      </c>
      <c r="O250" s="22">
        <v>132789.86772473803</v>
      </c>
    </row>
    <row r="251" spans="9:15" x14ac:dyDescent="0.4">
      <c r="I251" s="19"/>
      <c r="J251" s="19"/>
      <c r="K251" s="19"/>
      <c r="L251" s="1" t="s">
        <v>418</v>
      </c>
      <c r="M251" s="23">
        <v>30000</v>
      </c>
      <c r="N251" s="22">
        <v>102789.86772473804</v>
      </c>
      <c r="O251" s="22">
        <v>132789.86772473803</v>
      </c>
    </row>
    <row r="252" spans="9:15" x14ac:dyDescent="0.4">
      <c r="I252" s="19"/>
      <c r="J252" s="19"/>
      <c r="K252" s="19"/>
      <c r="L252" s="1" t="s">
        <v>413</v>
      </c>
      <c r="M252" s="23">
        <v>30000</v>
      </c>
      <c r="N252" s="22">
        <v>100176.56600292267</v>
      </c>
      <c r="O252" s="22">
        <v>130176.56600292267</v>
      </c>
    </row>
    <row r="253" spans="9:15" x14ac:dyDescent="0.4">
      <c r="I253" s="19"/>
      <c r="J253" s="19"/>
      <c r="K253" s="19"/>
      <c r="L253" s="1" t="s">
        <v>222</v>
      </c>
      <c r="M253" s="23">
        <v>30000</v>
      </c>
      <c r="N253" s="22">
        <v>99741.015715953443</v>
      </c>
      <c r="O253" s="22">
        <v>129741.01571595344</v>
      </c>
    </row>
    <row r="254" spans="9:15" x14ac:dyDescent="0.4">
      <c r="I254" s="19"/>
      <c r="J254" s="19"/>
      <c r="K254" s="19"/>
      <c r="L254" s="1" t="s">
        <v>411</v>
      </c>
      <c r="M254" s="23">
        <v>30000</v>
      </c>
      <c r="N254" s="22">
        <v>96474.388563684217</v>
      </c>
      <c r="O254" s="22">
        <v>126474.38856368422</v>
      </c>
    </row>
    <row r="255" spans="9:15" x14ac:dyDescent="0.4">
      <c r="I255" s="19"/>
      <c r="J255" s="19"/>
      <c r="K255" s="19"/>
      <c r="L255" s="1" t="s">
        <v>374</v>
      </c>
      <c r="M255" s="23">
        <v>30000</v>
      </c>
      <c r="N255" s="22">
        <v>95603.287989745761</v>
      </c>
      <c r="O255" s="22">
        <v>125603.28798974576</v>
      </c>
    </row>
    <row r="256" spans="9:15" x14ac:dyDescent="0.4">
      <c r="I256" s="19"/>
      <c r="J256" s="19"/>
      <c r="K256" s="19"/>
      <c r="L256" s="1" t="s">
        <v>308</v>
      </c>
      <c r="M256" s="23">
        <v>30000</v>
      </c>
      <c r="N256" s="22">
        <v>94732.187415807304</v>
      </c>
      <c r="O256" s="22">
        <v>124732.1874158073</v>
      </c>
    </row>
    <row r="257" spans="9:15" x14ac:dyDescent="0.4">
      <c r="I257" s="19"/>
      <c r="J257" s="19"/>
      <c r="K257" s="19"/>
      <c r="L257" s="1" t="s">
        <v>302</v>
      </c>
      <c r="M257" s="23">
        <v>30000</v>
      </c>
      <c r="N257" s="22">
        <v>91030.009976568865</v>
      </c>
      <c r="O257" s="22">
        <v>121030.00997656886</v>
      </c>
    </row>
    <row r="258" spans="9:15" x14ac:dyDescent="0.4">
      <c r="I258" s="19"/>
      <c r="J258" s="19"/>
      <c r="K258" s="19"/>
      <c r="L258" s="1" t="s">
        <v>366</v>
      </c>
      <c r="M258" s="23">
        <v>30000</v>
      </c>
      <c r="N258" s="22">
        <v>85367.856245968869</v>
      </c>
      <c r="O258" s="22">
        <v>115367.85624596887</v>
      </c>
    </row>
    <row r="259" spans="9:15" x14ac:dyDescent="0.4">
      <c r="I259" s="19"/>
      <c r="J259" s="19"/>
      <c r="K259" s="19"/>
      <c r="L259" s="1" t="s">
        <v>419</v>
      </c>
      <c r="M259" s="23">
        <v>30000</v>
      </c>
      <c r="N259" s="22">
        <v>74914.649358707378</v>
      </c>
      <c r="O259" s="22">
        <v>104914.64935870738</v>
      </c>
    </row>
    <row r="260" spans="9:15" x14ac:dyDescent="0.4">
      <c r="I260" s="19"/>
      <c r="J260" s="19"/>
      <c r="K260" s="19"/>
      <c r="L260" s="1" t="s">
        <v>347</v>
      </c>
      <c r="M260" s="23">
        <v>30000</v>
      </c>
      <c r="N260" s="22">
        <v>74696.874215222779</v>
      </c>
      <c r="O260" s="22">
        <v>104696.87421522278</v>
      </c>
    </row>
    <row r="261" spans="9:15" x14ac:dyDescent="0.4">
      <c r="I261" s="19"/>
      <c r="J261" s="19"/>
      <c r="K261" s="19"/>
      <c r="L261" s="1" t="s">
        <v>164</v>
      </c>
      <c r="M261" s="23">
        <v>30000</v>
      </c>
      <c r="N261" s="22">
        <v>70559.146489015096</v>
      </c>
      <c r="O261" s="22">
        <v>100559.1464890151</v>
      </c>
    </row>
    <row r="262" spans="9:15" x14ac:dyDescent="0.4">
      <c r="I262" s="19"/>
      <c r="J262" s="19"/>
      <c r="K262" s="19"/>
      <c r="L262" s="1" t="s">
        <v>330</v>
      </c>
      <c r="M262" s="23">
        <v>30000</v>
      </c>
      <c r="N262" s="22">
        <v>69470.270771592026</v>
      </c>
      <c r="O262" s="22">
        <v>99470.270771592026</v>
      </c>
    </row>
    <row r="263" spans="9:15" x14ac:dyDescent="0.4">
      <c r="I263" s="19"/>
      <c r="J263" s="19"/>
      <c r="K263" s="19"/>
      <c r="L263" s="1" t="s">
        <v>412</v>
      </c>
      <c r="M263" s="23">
        <v>30000</v>
      </c>
      <c r="N263" s="22">
        <v>69470.270771592026</v>
      </c>
      <c r="O263" s="22">
        <v>99470.270771592026</v>
      </c>
    </row>
    <row r="264" spans="9:15" x14ac:dyDescent="0.4">
      <c r="I264" s="19"/>
      <c r="J264" s="19"/>
      <c r="K264" s="19"/>
      <c r="L264" s="1" t="s">
        <v>298</v>
      </c>
      <c r="M264" s="23">
        <v>30000</v>
      </c>
      <c r="N264" s="22">
        <v>67510.294480230485</v>
      </c>
      <c r="O264" s="22">
        <v>97510.294480230485</v>
      </c>
    </row>
    <row r="265" spans="9:15" x14ac:dyDescent="0.4">
      <c r="I265" s="19"/>
      <c r="J265" s="19"/>
      <c r="K265" s="19"/>
      <c r="L265" s="1" t="s">
        <v>265</v>
      </c>
      <c r="M265" s="23">
        <v>30000</v>
      </c>
      <c r="N265" s="22">
        <v>66421.418762807414</v>
      </c>
      <c r="O265" s="22">
        <v>96421.418762807414</v>
      </c>
    </row>
    <row r="266" spans="9:15" x14ac:dyDescent="0.4">
      <c r="I266" s="19"/>
      <c r="J266" s="19"/>
      <c r="K266" s="19"/>
      <c r="L266" s="1" t="s">
        <v>390</v>
      </c>
      <c r="M266" s="23">
        <v>30000</v>
      </c>
      <c r="N266" s="22">
        <v>66421.418762807414</v>
      </c>
      <c r="O266" s="22">
        <v>96421.418762807414</v>
      </c>
    </row>
    <row r="267" spans="9:15" x14ac:dyDescent="0.4">
      <c r="I267" s="19"/>
      <c r="J267" s="19"/>
      <c r="K267" s="19"/>
      <c r="L267" s="1" t="s">
        <v>372</v>
      </c>
      <c r="M267" s="23">
        <v>30000</v>
      </c>
      <c r="N267" s="22">
        <v>65550.318188868958</v>
      </c>
      <c r="O267" s="22">
        <v>95550.318188868958</v>
      </c>
    </row>
    <row r="268" spans="9:15" x14ac:dyDescent="0.4">
      <c r="I268" s="19"/>
      <c r="J268" s="19"/>
      <c r="K268" s="19"/>
      <c r="L268" s="1" t="s">
        <v>414</v>
      </c>
      <c r="M268" s="23">
        <v>30000</v>
      </c>
      <c r="N268" s="22">
        <v>65332.543045384344</v>
      </c>
      <c r="O268" s="22">
        <v>95332.543045384344</v>
      </c>
    </row>
    <row r="269" spans="9:15" x14ac:dyDescent="0.4">
      <c r="I269" s="19"/>
      <c r="J269" s="19"/>
      <c r="K269" s="19"/>
      <c r="L269" s="1" t="s">
        <v>150</v>
      </c>
      <c r="M269" s="23">
        <v>30000</v>
      </c>
      <c r="N269" s="22">
        <v>60977.040175692055</v>
      </c>
      <c r="O269" s="22">
        <v>90977.040175692062</v>
      </c>
    </row>
    <row r="270" spans="9:15" x14ac:dyDescent="0.4">
      <c r="I270" s="19"/>
      <c r="J270" s="19"/>
      <c r="K270" s="19"/>
      <c r="L270" s="1" t="s">
        <v>398</v>
      </c>
      <c r="M270" s="23">
        <v>30000</v>
      </c>
      <c r="N270" s="22">
        <v>59452.614171299756</v>
      </c>
      <c r="O270" s="22">
        <v>89452.614171299763</v>
      </c>
    </row>
    <row r="271" spans="9:15" x14ac:dyDescent="0.4">
      <c r="I271" s="19"/>
      <c r="J271" s="19"/>
      <c r="K271" s="19"/>
      <c r="L271" s="1" t="s">
        <v>354</v>
      </c>
      <c r="M271" s="23">
        <v>30000</v>
      </c>
      <c r="N271" s="22">
        <v>54661.561014638231</v>
      </c>
      <c r="O271" s="22">
        <v>84661.561014638224</v>
      </c>
    </row>
    <row r="272" spans="9:15" x14ac:dyDescent="0.4">
      <c r="I272" s="19"/>
      <c r="J272" s="19"/>
      <c r="K272" s="19"/>
      <c r="L272" s="1" t="s">
        <v>263</v>
      </c>
      <c r="M272" s="23">
        <v>30000</v>
      </c>
      <c r="N272" s="22">
        <v>54008.235584184389</v>
      </c>
      <c r="O272" s="22">
        <v>84008.235584184382</v>
      </c>
    </row>
    <row r="273" spans="9:15" x14ac:dyDescent="0.4">
      <c r="I273" s="19"/>
      <c r="J273" s="19"/>
      <c r="K273" s="19"/>
      <c r="L273" s="1" t="s">
        <v>239</v>
      </c>
      <c r="M273" s="23">
        <v>30000</v>
      </c>
      <c r="N273" s="22">
        <v>49870.507857976721</v>
      </c>
      <c r="O273" s="22">
        <v>79870.507857976714</v>
      </c>
    </row>
    <row r="274" spans="9:15" x14ac:dyDescent="0.4">
      <c r="I274" s="19"/>
      <c r="J274" s="19"/>
      <c r="K274" s="19"/>
      <c r="L274" s="1" t="s">
        <v>408</v>
      </c>
      <c r="M274" s="23">
        <v>30000</v>
      </c>
      <c r="N274" s="22">
        <v>47910.531566615187</v>
      </c>
      <c r="O274" s="22">
        <v>77910.531566615187</v>
      </c>
    </row>
    <row r="275" spans="9:15" x14ac:dyDescent="0.4">
      <c r="I275" s="19"/>
      <c r="J275" s="19"/>
      <c r="K275" s="19"/>
      <c r="L275" s="1" t="s">
        <v>241</v>
      </c>
      <c r="M275" s="23">
        <v>30000</v>
      </c>
      <c r="N275" s="22">
        <v>47257.206136161345</v>
      </c>
      <c r="O275" s="22">
        <v>77257.206136161345</v>
      </c>
    </row>
    <row r="276" spans="9:15" x14ac:dyDescent="0.4">
      <c r="I276" s="19"/>
      <c r="J276" s="19"/>
      <c r="K276" s="19"/>
      <c r="L276" s="1" t="s">
        <v>422</v>
      </c>
      <c r="M276" s="23">
        <v>30000</v>
      </c>
      <c r="N276" s="22">
        <v>46821.655849192117</v>
      </c>
      <c r="O276" s="22">
        <v>76821.655849192117</v>
      </c>
    </row>
    <row r="277" spans="9:15" x14ac:dyDescent="0.4">
      <c r="I277" s="19"/>
      <c r="J277" s="19"/>
      <c r="K277" s="19"/>
      <c r="L277" s="1" t="s">
        <v>311</v>
      </c>
      <c r="M277" s="23">
        <v>30000</v>
      </c>
      <c r="N277" s="22">
        <v>45950.555275253653</v>
      </c>
      <c r="O277" s="22">
        <v>75950.555275253661</v>
      </c>
    </row>
    <row r="278" spans="9:15" x14ac:dyDescent="0.4">
      <c r="I278" s="19"/>
      <c r="J278" s="19"/>
      <c r="K278" s="19"/>
      <c r="L278" s="1" t="s">
        <v>226</v>
      </c>
      <c r="M278" s="23">
        <v>30000</v>
      </c>
      <c r="N278" s="22">
        <v>45297.229844799811</v>
      </c>
      <c r="O278" s="22">
        <v>75297.229844799818</v>
      </c>
    </row>
    <row r="279" spans="9:15" x14ac:dyDescent="0.4">
      <c r="I279" s="19"/>
      <c r="J279" s="19"/>
      <c r="K279" s="19"/>
      <c r="L279" s="1" t="s">
        <v>420</v>
      </c>
      <c r="M279" s="23">
        <v>30000</v>
      </c>
      <c r="N279" s="22">
        <v>45297.229844799811</v>
      </c>
      <c r="O279" s="22">
        <v>75297.229844799818</v>
      </c>
    </row>
    <row r="280" spans="9:15" x14ac:dyDescent="0.4">
      <c r="I280" s="19"/>
      <c r="J280" s="19"/>
      <c r="K280" s="19"/>
      <c r="L280" s="1" t="s">
        <v>346</v>
      </c>
      <c r="M280" s="23">
        <v>30000</v>
      </c>
      <c r="N280" s="22">
        <v>44861.679557830583</v>
      </c>
      <c r="O280" s="22">
        <v>74861.67955783059</v>
      </c>
    </row>
    <row r="281" spans="9:15" x14ac:dyDescent="0.4">
      <c r="I281" s="19"/>
      <c r="J281" s="19"/>
      <c r="K281" s="19"/>
      <c r="L281" s="1" t="s">
        <v>314</v>
      </c>
      <c r="M281" s="23">
        <v>30000</v>
      </c>
      <c r="N281" s="22">
        <v>42030.602692530592</v>
      </c>
      <c r="O281" s="22">
        <v>72030.602692530592</v>
      </c>
    </row>
    <row r="282" spans="9:15" x14ac:dyDescent="0.4">
      <c r="I282" s="19"/>
      <c r="J282" s="19"/>
      <c r="K282" s="19"/>
      <c r="L282" s="1" t="s">
        <v>337</v>
      </c>
      <c r="M282" s="23">
        <v>30000</v>
      </c>
      <c r="N282" s="22">
        <v>40723.951831622908</v>
      </c>
      <c r="O282" s="22">
        <v>70723.951831622908</v>
      </c>
    </row>
    <row r="283" spans="9:15" x14ac:dyDescent="0.4">
      <c r="I283" s="19"/>
      <c r="J283" s="19"/>
      <c r="K283" s="19"/>
      <c r="L283" s="1" t="s">
        <v>355</v>
      </c>
      <c r="M283" s="23">
        <v>30000</v>
      </c>
      <c r="N283" s="22">
        <v>39852.851257684451</v>
      </c>
      <c r="O283" s="22">
        <v>69852.851257684451</v>
      </c>
    </row>
    <row r="284" spans="9:15" x14ac:dyDescent="0.4">
      <c r="I284" s="19"/>
      <c r="J284" s="19"/>
      <c r="K284" s="19"/>
      <c r="L284" s="1" t="s">
        <v>348</v>
      </c>
      <c r="M284" s="23">
        <v>30000</v>
      </c>
      <c r="N284" s="22">
        <v>37457.324679353689</v>
      </c>
      <c r="O284" s="22">
        <v>67457.324679353682</v>
      </c>
    </row>
    <row r="285" spans="9:15" x14ac:dyDescent="0.4">
      <c r="I285" s="19"/>
      <c r="J285" s="19"/>
      <c r="K285" s="19"/>
      <c r="L285" s="1" t="s">
        <v>304</v>
      </c>
      <c r="M285" s="23">
        <v>30000</v>
      </c>
      <c r="N285" s="22">
        <v>33537.372096630635</v>
      </c>
      <c r="O285" s="22">
        <v>63537.372096630635</v>
      </c>
    </row>
    <row r="286" spans="9:15" x14ac:dyDescent="0.4">
      <c r="I286" s="19"/>
      <c r="J286" s="19"/>
      <c r="K286" s="19"/>
      <c r="L286" s="1" t="s">
        <v>275</v>
      </c>
      <c r="M286" s="23">
        <v>30000</v>
      </c>
      <c r="N286" s="22">
        <v>33101.8218096614</v>
      </c>
      <c r="O286" s="22">
        <v>63101.8218096614</v>
      </c>
    </row>
    <row r="287" spans="9:15" x14ac:dyDescent="0.4">
      <c r="I287" s="19"/>
      <c r="J287" s="19"/>
      <c r="K287" s="19"/>
      <c r="L287" s="1" t="s">
        <v>416</v>
      </c>
      <c r="M287" s="23">
        <v>30000</v>
      </c>
      <c r="N287" s="22">
        <v>27875.218366030655</v>
      </c>
      <c r="O287" s="22">
        <v>57875.218366030655</v>
      </c>
    </row>
    <row r="288" spans="9:15" x14ac:dyDescent="0.4">
      <c r="I288" s="19"/>
      <c r="J288" s="19"/>
      <c r="K288" s="19"/>
      <c r="L288" s="1" t="s">
        <v>421</v>
      </c>
      <c r="M288" s="23">
        <v>30000</v>
      </c>
      <c r="N288" s="22">
        <v>23737.49063982298</v>
      </c>
      <c r="O288" s="22">
        <v>53737.49063982298</v>
      </c>
    </row>
    <row r="289" spans="9:15" x14ac:dyDescent="0.4">
      <c r="I289" s="19"/>
      <c r="J289" s="19"/>
      <c r="K289" s="19"/>
      <c r="L289" s="1" t="s">
        <v>306</v>
      </c>
      <c r="M289" s="23">
        <v>30000</v>
      </c>
      <c r="N289" s="22">
        <v>22648.614922399905</v>
      </c>
      <c r="O289" s="22">
        <v>52648.614922399909</v>
      </c>
    </row>
    <row r="290" spans="9:15" x14ac:dyDescent="0.4">
      <c r="I290" s="19"/>
      <c r="J290" s="19"/>
      <c r="K290" s="19"/>
      <c r="L290" s="1" t="s">
        <v>334</v>
      </c>
      <c r="M290" s="23">
        <v>30000</v>
      </c>
      <c r="N290" s="22">
        <v>16115.360617861468</v>
      </c>
      <c r="O290" s="22">
        <v>46115.360617861472</v>
      </c>
    </row>
    <row r="291" spans="9:15" x14ac:dyDescent="0.4">
      <c r="I291" s="19"/>
      <c r="J291" s="19"/>
      <c r="K291" s="19"/>
      <c r="L291" s="1" t="s">
        <v>325</v>
      </c>
      <c r="M291" s="23">
        <v>30000</v>
      </c>
      <c r="N291" s="22">
        <v>11324.307461199953</v>
      </c>
      <c r="O291" s="22">
        <v>41324.307461199955</v>
      </c>
    </row>
    <row r="292" spans="9:15" x14ac:dyDescent="0.4">
      <c r="M292" s="20"/>
      <c r="N292" s="20"/>
      <c r="O292" s="20"/>
    </row>
    <row r="293" spans="9:15" x14ac:dyDescent="0.4">
      <c r="M293" s="20"/>
      <c r="N293" s="20"/>
      <c r="O293" s="20"/>
    </row>
  </sheetData>
  <sortState xmlns:xlrd2="http://schemas.microsoft.com/office/spreadsheetml/2017/richdata2" ref="L11:O291">
    <sortCondition descending="1" ref="O11:O291"/>
  </sortState>
  <pageMargins left="0.7" right="0.7" top="0.75" bottom="0.75" header="0.3" footer="0.3"/>
  <pageSetup orientation="portrait" horizontalDpi="4294967293" verticalDpi="0" r:id="rId1"/>
  <ignoredErrors>
    <ignoredError sqref="H7:H8 M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FB663-B89F-4F03-8B01-C355FD9F0ADA}">
  <dimension ref="A1:I28"/>
  <sheetViews>
    <sheetView workbookViewId="0">
      <selection activeCell="J25" sqref="J25"/>
    </sheetView>
  </sheetViews>
  <sheetFormatPr defaultRowHeight="15.6" x14ac:dyDescent="0.4"/>
  <cols>
    <col min="1" max="1" width="8.88671875" style="1"/>
    <col min="2" max="2" width="3.5546875" style="1" customWidth="1"/>
    <col min="3" max="3" width="22.77734375" style="1" customWidth="1"/>
    <col min="4" max="4" width="16.77734375" style="1" customWidth="1"/>
    <col min="5" max="5" width="14.6640625" style="1" customWidth="1"/>
    <col min="6" max="6" width="17.109375" style="1" customWidth="1"/>
    <col min="7" max="16384" width="8.88671875" style="1"/>
  </cols>
  <sheetData>
    <row r="1" spans="1:9" x14ac:dyDescent="0.4">
      <c r="A1" s="1" t="s">
        <v>450</v>
      </c>
    </row>
    <row r="3" spans="1:9" x14ac:dyDescent="0.4">
      <c r="D3" s="20" t="s">
        <v>438</v>
      </c>
      <c r="E3" s="20" t="s">
        <v>437</v>
      </c>
      <c r="F3" s="20" t="s">
        <v>436</v>
      </c>
    </row>
    <row r="4" spans="1:9" x14ac:dyDescent="0.4">
      <c r="D4" s="20" t="s">
        <v>440</v>
      </c>
      <c r="E4" s="20" t="s">
        <v>439</v>
      </c>
      <c r="F4" s="20"/>
    </row>
    <row r="5" spans="1:9" ht="10.8" customHeight="1" x14ac:dyDescent="0.4">
      <c r="D5" s="20"/>
      <c r="E5" s="20"/>
      <c r="F5" s="20"/>
    </row>
    <row r="6" spans="1:9" ht="16.8" customHeight="1" x14ac:dyDescent="0.4">
      <c r="B6" s="1" t="s">
        <v>449</v>
      </c>
      <c r="D6" s="20"/>
      <c r="E6" s="20"/>
      <c r="F6" s="20"/>
    </row>
    <row r="7" spans="1:9" x14ac:dyDescent="0.4">
      <c r="C7" s="1" t="s">
        <v>163</v>
      </c>
      <c r="D7" s="19">
        <v>8786277</v>
      </c>
      <c r="E7" s="19">
        <v>9342245</v>
      </c>
      <c r="F7" s="19">
        <v>21226320</v>
      </c>
      <c r="G7" s="19"/>
      <c r="H7" s="19"/>
      <c r="I7" s="19"/>
    </row>
    <row r="8" spans="1:9" x14ac:dyDescent="0.4">
      <c r="C8" s="1" t="s">
        <v>179</v>
      </c>
      <c r="D8" s="19">
        <v>11716276</v>
      </c>
      <c r="E8" s="19">
        <v>12303486</v>
      </c>
      <c r="F8" s="19">
        <v>28254669</v>
      </c>
      <c r="G8" s="19"/>
      <c r="H8" s="19"/>
      <c r="I8" s="19"/>
    </row>
    <row r="9" spans="1:9" x14ac:dyDescent="0.4">
      <c r="C9" s="1" t="s">
        <v>441</v>
      </c>
      <c r="D9" s="19">
        <v>18973077</v>
      </c>
      <c r="E9" s="19">
        <v>8460568</v>
      </c>
      <c r="F9" s="19">
        <v>20849570</v>
      </c>
      <c r="G9" s="19"/>
      <c r="H9" s="19"/>
      <c r="I9" s="19"/>
    </row>
    <row r="10" spans="1:9" x14ac:dyDescent="0.4">
      <c r="C10" s="1" t="s">
        <v>442</v>
      </c>
      <c r="D10" s="19">
        <v>889362</v>
      </c>
      <c r="E10" s="19"/>
      <c r="F10" s="19">
        <v>450901</v>
      </c>
      <c r="G10" s="19"/>
      <c r="H10" s="19"/>
      <c r="I10" s="19"/>
    </row>
    <row r="11" spans="1:9" x14ac:dyDescent="0.4">
      <c r="C11" s="1" t="s">
        <v>443</v>
      </c>
      <c r="D11" s="19">
        <v>3585637</v>
      </c>
      <c r="E11" s="19"/>
      <c r="F11" s="19">
        <v>2223167</v>
      </c>
      <c r="G11" s="19"/>
      <c r="H11" s="19"/>
      <c r="I11" s="19"/>
    </row>
    <row r="12" spans="1:9" x14ac:dyDescent="0.4">
      <c r="C12" s="1" t="s">
        <v>185</v>
      </c>
      <c r="D12" s="19">
        <v>6126677</v>
      </c>
      <c r="E12" s="19">
        <v>1926927</v>
      </c>
      <c r="F12" s="19">
        <v>6120738</v>
      </c>
      <c r="G12" s="19"/>
      <c r="H12" s="19"/>
      <c r="I12" s="19"/>
    </row>
    <row r="13" spans="1:9" x14ac:dyDescent="0.4">
      <c r="C13" s="1" t="s">
        <v>191</v>
      </c>
      <c r="D13" s="19">
        <v>5882521</v>
      </c>
      <c r="E13" s="19">
        <v>3785187</v>
      </c>
      <c r="F13" s="19">
        <v>7347458</v>
      </c>
      <c r="G13" s="19"/>
      <c r="H13" s="19"/>
      <c r="I13" s="19"/>
    </row>
    <row r="14" spans="1:9" x14ac:dyDescent="0.4">
      <c r="C14" s="1" t="s">
        <v>444</v>
      </c>
      <c r="D14" s="19">
        <v>10465977</v>
      </c>
      <c r="E14" s="19">
        <v>10994276</v>
      </c>
      <c r="F14" s="19">
        <v>26055858</v>
      </c>
      <c r="G14" s="19"/>
      <c r="H14" s="19"/>
      <c r="I14" s="19"/>
    </row>
    <row r="15" spans="1:9" x14ac:dyDescent="0.4">
      <c r="C15" s="1" t="s">
        <v>445</v>
      </c>
      <c r="D15" s="19">
        <v>25622451</v>
      </c>
      <c r="E15" s="19">
        <v>27158125</v>
      </c>
      <c r="F15" s="19"/>
      <c r="G15" s="19"/>
      <c r="H15" s="19"/>
      <c r="I15" s="19"/>
    </row>
    <row r="16" spans="1:9" x14ac:dyDescent="0.4">
      <c r="C16" s="1" t="s">
        <v>143</v>
      </c>
      <c r="D16" s="19">
        <v>520621224</v>
      </c>
      <c r="E16" s="19">
        <v>565953787</v>
      </c>
      <c r="F16" s="19">
        <v>867098422</v>
      </c>
      <c r="G16" s="19"/>
      <c r="H16" s="19"/>
      <c r="I16" s="19"/>
    </row>
    <row r="17" spans="2:9" x14ac:dyDescent="0.4">
      <c r="C17" s="1" t="s">
        <v>145</v>
      </c>
      <c r="D17" s="19">
        <v>23440069</v>
      </c>
      <c r="E17" s="19">
        <v>23899877</v>
      </c>
      <c r="F17" s="19">
        <v>35978359</v>
      </c>
      <c r="G17" s="19"/>
      <c r="H17" s="19"/>
      <c r="I17" s="19"/>
    </row>
    <row r="18" spans="2:9" x14ac:dyDescent="0.4">
      <c r="C18" s="1" t="s">
        <v>446</v>
      </c>
      <c r="D18" s="19">
        <v>3452453</v>
      </c>
      <c r="E18" s="19">
        <v>28162</v>
      </c>
      <c r="F18" s="19">
        <v>3141303</v>
      </c>
      <c r="G18" s="19"/>
      <c r="H18" s="19"/>
      <c r="I18" s="19"/>
    </row>
    <row r="19" spans="2:9" x14ac:dyDescent="0.4">
      <c r="C19" s="1" t="s">
        <v>215</v>
      </c>
      <c r="D19" s="19">
        <v>7015726</v>
      </c>
      <c r="E19" s="19">
        <v>2868283</v>
      </c>
      <c r="F19" s="19">
        <v>7511847</v>
      </c>
      <c r="G19" s="19"/>
      <c r="H19" s="19"/>
      <c r="I19" s="19"/>
    </row>
    <row r="20" spans="2:9" x14ac:dyDescent="0.4">
      <c r="C20" s="1" t="s">
        <v>447</v>
      </c>
      <c r="D20" s="19">
        <v>6268035</v>
      </c>
      <c r="E20" s="19"/>
      <c r="F20" s="19">
        <v>4558037</v>
      </c>
      <c r="G20" s="19"/>
      <c r="H20" s="19"/>
      <c r="I20" s="19"/>
    </row>
    <row r="21" spans="2:9" ht="7.2" customHeight="1" x14ac:dyDescent="0.4">
      <c r="D21" s="19"/>
      <c r="E21" s="19"/>
      <c r="F21" s="19"/>
      <c r="G21" s="19"/>
      <c r="H21" s="19"/>
      <c r="I21" s="19"/>
    </row>
    <row r="22" spans="2:9" x14ac:dyDescent="0.4">
      <c r="B22" s="30" t="s">
        <v>451</v>
      </c>
      <c r="C22" s="30"/>
      <c r="D22" s="31">
        <f>SUM(D7:D20)</f>
        <v>652845762</v>
      </c>
      <c r="E22" s="31">
        <f>SUM(E7:E20)</f>
        <v>666720923</v>
      </c>
      <c r="F22" s="31">
        <f>SUM(F7:F20)</f>
        <v>1030816649</v>
      </c>
      <c r="G22" s="19"/>
      <c r="H22" s="19"/>
      <c r="I22" s="19"/>
    </row>
    <row r="23" spans="2:9" x14ac:dyDescent="0.4">
      <c r="D23" s="19"/>
      <c r="E23" s="19"/>
      <c r="F23" s="19"/>
      <c r="G23" s="19"/>
      <c r="H23" s="19"/>
      <c r="I23" s="19"/>
    </row>
    <row r="24" spans="2:9" x14ac:dyDescent="0.4">
      <c r="B24" s="1" t="s">
        <v>452</v>
      </c>
      <c r="D24" s="28"/>
      <c r="E24" s="28"/>
      <c r="F24" s="28"/>
      <c r="G24" s="19"/>
      <c r="H24" s="19"/>
      <c r="I24" s="19"/>
    </row>
    <row r="25" spans="2:9" x14ac:dyDescent="0.4">
      <c r="C25" s="1" t="s">
        <v>448</v>
      </c>
      <c r="D25" s="19">
        <v>44121608</v>
      </c>
      <c r="E25" s="19">
        <v>164001414</v>
      </c>
      <c r="F25" s="19">
        <v>14529416</v>
      </c>
    </row>
    <row r="26" spans="2:9" x14ac:dyDescent="0.4">
      <c r="D26" s="19"/>
      <c r="E26" s="19"/>
      <c r="F26" s="19"/>
    </row>
    <row r="27" spans="2:9" x14ac:dyDescent="0.4">
      <c r="D27" s="29"/>
      <c r="E27" s="29"/>
      <c r="F27" s="29"/>
    </row>
    <row r="28" spans="2:9" x14ac:dyDescent="0.4">
      <c r="B28" s="24" t="s">
        <v>6</v>
      </c>
      <c r="C28" s="24"/>
      <c r="D28" s="25">
        <f>D22+D25</f>
        <v>696967370</v>
      </c>
      <c r="E28" s="25">
        <f>E22+E25</f>
        <v>830722337</v>
      </c>
      <c r="F28" s="25">
        <f>F22+F25</f>
        <v>1045346065</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52C16-0614-456E-81EA-9643E2328EBD}">
  <sheetPr>
    <pageSetUpPr fitToPage="1"/>
  </sheetPr>
  <dimension ref="A1:F321"/>
  <sheetViews>
    <sheetView zoomScaleNormal="100" workbookViewId="0">
      <selection activeCell="D10" sqref="D10"/>
    </sheetView>
  </sheetViews>
  <sheetFormatPr defaultColWidth="9.109375" defaultRowHeight="14.4" x14ac:dyDescent="0.35"/>
  <cols>
    <col min="1" max="1" width="35.6640625" style="32" bestFit="1" customWidth="1"/>
    <col min="2" max="2" width="18.109375" style="32" bestFit="1" customWidth="1"/>
    <col min="3" max="3" width="18.6640625" style="32" bestFit="1" customWidth="1"/>
    <col min="4" max="4" width="19.88671875" style="32" customWidth="1"/>
    <col min="5" max="5" width="19.6640625" style="32" customWidth="1"/>
    <col min="6" max="16384" width="9.109375" style="32"/>
  </cols>
  <sheetData>
    <row r="1" spans="1:6" x14ac:dyDescent="0.35">
      <c r="A1" s="32" t="s">
        <v>772</v>
      </c>
    </row>
    <row r="4" spans="1:6" ht="12.75" customHeight="1" x14ac:dyDescent="0.35">
      <c r="A4" s="32" t="s">
        <v>768</v>
      </c>
    </row>
    <row r="5" spans="1:6" ht="27.75" customHeight="1" x14ac:dyDescent="0.35">
      <c r="A5" s="55" t="s">
        <v>769</v>
      </c>
      <c r="B5" s="55"/>
      <c r="C5" s="55"/>
      <c r="D5" s="55"/>
      <c r="E5" s="55"/>
    </row>
    <row r="6" spans="1:6" ht="28.5" customHeight="1" x14ac:dyDescent="0.35">
      <c r="A6" s="56" t="s">
        <v>770</v>
      </c>
      <c r="B6" s="56"/>
      <c r="C6" s="56"/>
      <c r="D6" s="56"/>
      <c r="E6" s="56"/>
    </row>
    <row r="7" spans="1:6" ht="28.5" customHeight="1" x14ac:dyDescent="0.35">
      <c r="A7" s="33"/>
      <c r="B7" s="33"/>
    </row>
    <row r="8" spans="1:6" ht="15.75" customHeight="1" x14ac:dyDescent="0.35">
      <c r="B8" s="57" t="s">
        <v>453</v>
      </c>
      <c r="C8" s="58" t="s">
        <v>454</v>
      </c>
      <c r="D8" s="60" t="s">
        <v>771</v>
      </c>
      <c r="E8" s="62" t="s">
        <v>455</v>
      </c>
    </row>
    <row r="9" spans="1:6" x14ac:dyDescent="0.35">
      <c r="A9" s="34" t="s">
        <v>456</v>
      </c>
      <c r="B9" s="57"/>
      <c r="C9" s="59"/>
      <c r="D9" s="61"/>
      <c r="E9" s="63"/>
    </row>
    <row r="10" spans="1:6" ht="15.75" customHeight="1" x14ac:dyDescent="0.35">
      <c r="A10" s="34" t="s">
        <v>6</v>
      </c>
      <c r="B10" s="35">
        <f>SUM(B11:B321)</f>
        <v>195414884</v>
      </c>
      <c r="C10" s="35">
        <f>SUM(C11:C321)</f>
        <v>743042466.99999988</v>
      </c>
      <c r="D10" s="36">
        <v>1667250900</v>
      </c>
      <c r="E10" s="37">
        <f>SUM(B10:D10)</f>
        <v>2605708251</v>
      </c>
      <c r="F10" s="38"/>
    </row>
    <row r="11" spans="1:6" x14ac:dyDescent="0.35">
      <c r="A11" s="32" t="s">
        <v>457</v>
      </c>
      <c r="B11" s="39">
        <v>1370403</v>
      </c>
      <c r="C11" s="40">
        <v>5297103.1124340789</v>
      </c>
      <c r="D11" s="39">
        <v>11897000</v>
      </c>
      <c r="E11" s="40">
        <f>SUM(B11:D11)</f>
        <v>18564506.112434078</v>
      </c>
    </row>
    <row r="12" spans="1:6" x14ac:dyDescent="0.35">
      <c r="A12" s="32" t="s">
        <v>458</v>
      </c>
      <c r="B12" s="39">
        <v>118327</v>
      </c>
      <c r="C12" s="40">
        <v>392544.73757569311</v>
      </c>
      <c r="D12" s="39">
        <v>882000</v>
      </c>
      <c r="E12" s="40">
        <f t="shared" ref="E12:E75" si="0">SUM(B12:D12)</f>
        <v>1392871.7375756931</v>
      </c>
    </row>
    <row r="13" spans="1:6" x14ac:dyDescent="0.35">
      <c r="A13" s="32" t="s">
        <v>459</v>
      </c>
      <c r="B13" s="39">
        <v>1421</v>
      </c>
      <c r="C13" s="40">
        <v>4716.3656282916963</v>
      </c>
      <c r="D13" s="39">
        <v>11000</v>
      </c>
      <c r="E13" s="40">
        <f t="shared" si="0"/>
        <v>17137.365628291696</v>
      </c>
    </row>
    <row r="14" spans="1:6" x14ac:dyDescent="0.35">
      <c r="A14" s="32" t="s">
        <v>460</v>
      </c>
      <c r="B14" s="39">
        <v>252402</v>
      </c>
      <c r="C14" s="40">
        <v>975672.93119172787</v>
      </c>
      <c r="D14" s="39">
        <v>2191000</v>
      </c>
      <c r="E14" s="40">
        <f t="shared" si="0"/>
        <v>3419074.931191728</v>
      </c>
    </row>
    <row r="15" spans="1:6" x14ac:dyDescent="0.35">
      <c r="A15" s="32" t="s">
        <v>461</v>
      </c>
      <c r="B15" s="39">
        <v>428451</v>
      </c>
      <c r="C15" s="40">
        <v>1656374.5979922414</v>
      </c>
      <c r="D15" s="39">
        <v>3720000</v>
      </c>
      <c r="E15" s="40">
        <f t="shared" si="0"/>
        <v>5804825.5979922414</v>
      </c>
    </row>
    <row r="16" spans="1:6" x14ac:dyDescent="0.35">
      <c r="A16" s="32" t="s">
        <v>462</v>
      </c>
      <c r="B16" s="39">
        <v>94490</v>
      </c>
      <c r="C16" s="40">
        <v>332972.16069144319</v>
      </c>
      <c r="D16" s="39">
        <v>748000</v>
      </c>
      <c r="E16" s="40">
        <f t="shared" si="0"/>
        <v>1175462.1606914431</v>
      </c>
    </row>
    <row r="17" spans="1:5" x14ac:dyDescent="0.35">
      <c r="A17" s="32" t="s">
        <v>463</v>
      </c>
      <c r="B17" s="39">
        <v>3838559</v>
      </c>
      <c r="C17" s="40">
        <v>14837660.245278072</v>
      </c>
      <c r="D17" s="39">
        <v>33323000</v>
      </c>
      <c r="E17" s="40">
        <f t="shared" si="0"/>
        <v>51999219.245278075</v>
      </c>
    </row>
    <row r="18" spans="1:5" x14ac:dyDescent="0.35">
      <c r="A18" s="32" t="s">
        <v>464</v>
      </c>
      <c r="B18" s="39">
        <v>79794</v>
      </c>
      <c r="C18" s="40">
        <v>308593.42939210095</v>
      </c>
      <c r="D18" s="39">
        <v>693000</v>
      </c>
      <c r="E18" s="40">
        <f t="shared" si="0"/>
        <v>1081387.429392101</v>
      </c>
    </row>
    <row r="19" spans="1:5" x14ac:dyDescent="0.35">
      <c r="A19" s="32" t="s">
        <v>465</v>
      </c>
      <c r="B19" s="39">
        <v>1509436</v>
      </c>
      <c r="C19" s="40">
        <v>5481727.6844530208</v>
      </c>
      <c r="D19" s="39">
        <v>12311000</v>
      </c>
      <c r="E19" s="40">
        <f t="shared" si="0"/>
        <v>19302163.684453022</v>
      </c>
    </row>
    <row r="20" spans="1:5" x14ac:dyDescent="0.35">
      <c r="A20" s="32" t="s">
        <v>466</v>
      </c>
      <c r="B20" s="39">
        <v>1638998</v>
      </c>
      <c r="C20" s="40">
        <v>6335308.5465250546</v>
      </c>
      <c r="D20" s="39">
        <v>14228000</v>
      </c>
      <c r="E20" s="40">
        <f t="shared" si="0"/>
        <v>22202306.546525054</v>
      </c>
    </row>
    <row r="21" spans="1:5" x14ac:dyDescent="0.35">
      <c r="A21" s="32" t="s">
        <v>467</v>
      </c>
      <c r="B21" s="39">
        <v>1654193</v>
      </c>
      <c r="C21" s="40">
        <v>6877095.3559096493</v>
      </c>
      <c r="D21" s="39">
        <v>15445000</v>
      </c>
      <c r="E21" s="40">
        <f t="shared" si="0"/>
        <v>23976288.355909649</v>
      </c>
    </row>
    <row r="22" spans="1:5" x14ac:dyDescent="0.35">
      <c r="A22" s="32" t="s">
        <v>468</v>
      </c>
      <c r="B22" s="39">
        <v>7544</v>
      </c>
      <c r="C22" s="41">
        <v>12930</v>
      </c>
      <c r="D22" s="42">
        <v>29000</v>
      </c>
      <c r="E22" s="40">
        <f t="shared" si="0"/>
        <v>49474</v>
      </c>
    </row>
    <row r="23" spans="1:5" x14ac:dyDescent="0.35">
      <c r="A23" s="32" t="s">
        <v>469</v>
      </c>
      <c r="B23" s="39">
        <v>2964155</v>
      </c>
      <c r="C23" s="40">
        <v>11389190.309841106</v>
      </c>
      <c r="D23" s="39">
        <v>25579000</v>
      </c>
      <c r="E23" s="40">
        <f t="shared" si="0"/>
        <v>39932345.309841104</v>
      </c>
    </row>
    <row r="24" spans="1:5" x14ac:dyDescent="0.35">
      <c r="A24" s="32" t="s">
        <v>470</v>
      </c>
      <c r="B24" s="39">
        <v>13645</v>
      </c>
      <c r="C24" s="41">
        <v>76862</v>
      </c>
      <c r="D24" s="42">
        <v>172000</v>
      </c>
      <c r="E24" s="40">
        <f t="shared" si="0"/>
        <v>262507</v>
      </c>
    </row>
    <row r="25" spans="1:5" x14ac:dyDescent="0.35">
      <c r="A25" s="32" t="s">
        <v>471</v>
      </c>
      <c r="B25" s="39">
        <v>460414</v>
      </c>
      <c r="C25" s="40">
        <v>1779823.0288133137</v>
      </c>
      <c r="D25" s="39">
        <v>3997000</v>
      </c>
      <c r="E25" s="40">
        <f t="shared" si="0"/>
        <v>6237237.0288133137</v>
      </c>
    </row>
    <row r="26" spans="1:5" x14ac:dyDescent="0.35">
      <c r="A26" s="32" t="s">
        <v>472</v>
      </c>
      <c r="B26" s="39">
        <v>25927</v>
      </c>
      <c r="C26" s="40">
        <v>107705.5276204296</v>
      </c>
      <c r="D26" s="39">
        <v>242000</v>
      </c>
      <c r="E26" s="40">
        <f t="shared" si="0"/>
        <v>375632.52762042958</v>
      </c>
    </row>
    <row r="27" spans="1:5" x14ac:dyDescent="0.35">
      <c r="A27" s="32" t="s">
        <v>473</v>
      </c>
      <c r="B27" s="39">
        <v>1030175</v>
      </c>
      <c r="C27" s="40">
        <v>4205791.4013685398</v>
      </c>
      <c r="D27" s="39">
        <v>9446000</v>
      </c>
      <c r="E27" s="40">
        <f t="shared" si="0"/>
        <v>14681966.40136854</v>
      </c>
    </row>
    <row r="28" spans="1:5" x14ac:dyDescent="0.35">
      <c r="A28" s="32" t="s">
        <v>474</v>
      </c>
      <c r="B28" s="39">
        <v>277292</v>
      </c>
      <c r="C28" s="40">
        <v>979205.32641402073</v>
      </c>
      <c r="D28" s="39">
        <v>2199000</v>
      </c>
      <c r="E28" s="40">
        <f t="shared" si="0"/>
        <v>3455497.3264140207</v>
      </c>
    </row>
    <row r="29" spans="1:5" x14ac:dyDescent="0.35">
      <c r="A29" s="32" t="s">
        <v>475</v>
      </c>
      <c r="B29" s="39">
        <v>259236</v>
      </c>
      <c r="C29" s="40">
        <v>995940.29272957996</v>
      </c>
      <c r="D29" s="39">
        <v>2237000</v>
      </c>
      <c r="E29" s="40">
        <f t="shared" si="0"/>
        <v>3492176.2927295798</v>
      </c>
    </row>
    <row r="30" spans="1:5" x14ac:dyDescent="0.35">
      <c r="A30" s="32" t="s">
        <v>476</v>
      </c>
      <c r="B30" s="39">
        <v>29972</v>
      </c>
      <c r="C30" s="40">
        <v>145940.61586909779</v>
      </c>
      <c r="D30" s="39">
        <v>328000</v>
      </c>
      <c r="E30" s="40">
        <f t="shared" si="0"/>
        <v>503912.61586909776</v>
      </c>
    </row>
    <row r="31" spans="1:5" x14ac:dyDescent="0.35">
      <c r="A31" s="32" t="s">
        <v>477</v>
      </c>
      <c r="B31" s="39">
        <v>757201</v>
      </c>
      <c r="C31" s="40">
        <v>2741460.7064284356</v>
      </c>
      <c r="D31" s="39">
        <v>6157000</v>
      </c>
      <c r="E31" s="40">
        <f t="shared" si="0"/>
        <v>9655661.7064284347</v>
      </c>
    </row>
    <row r="32" spans="1:5" x14ac:dyDescent="0.35">
      <c r="A32" s="32" t="s">
        <v>478</v>
      </c>
      <c r="B32" s="39">
        <v>333095</v>
      </c>
      <c r="C32" s="40">
        <v>671766.59343436372</v>
      </c>
      <c r="D32" s="39">
        <v>1509000</v>
      </c>
      <c r="E32" s="40">
        <f t="shared" si="0"/>
        <v>2513861.5934343636</v>
      </c>
    </row>
    <row r="33" spans="1:5" x14ac:dyDescent="0.35">
      <c r="A33" s="32" t="s">
        <v>479</v>
      </c>
      <c r="B33" s="39">
        <v>118192</v>
      </c>
      <c r="C33" s="40">
        <v>392365.84094841313</v>
      </c>
      <c r="D33" s="39">
        <v>881000</v>
      </c>
      <c r="E33" s="40">
        <f t="shared" si="0"/>
        <v>1391557.8409484131</v>
      </c>
    </row>
    <row r="34" spans="1:5" x14ac:dyDescent="0.35">
      <c r="A34" s="32" t="s">
        <v>480</v>
      </c>
      <c r="B34" s="39">
        <v>20169</v>
      </c>
      <c r="C34" s="40">
        <v>61198.909859522937</v>
      </c>
      <c r="D34" s="39">
        <v>137000</v>
      </c>
      <c r="E34" s="40">
        <f t="shared" si="0"/>
        <v>218367.90985952294</v>
      </c>
    </row>
    <row r="35" spans="1:5" x14ac:dyDescent="0.35">
      <c r="A35" s="32" t="s">
        <v>481</v>
      </c>
      <c r="B35" s="39">
        <v>456026</v>
      </c>
      <c r="C35" s="40">
        <v>1652396.5875347236</v>
      </c>
      <c r="D35" s="39">
        <v>3711000</v>
      </c>
      <c r="E35" s="40">
        <f t="shared" si="0"/>
        <v>5819422.5875347238</v>
      </c>
    </row>
    <row r="36" spans="1:5" x14ac:dyDescent="0.35">
      <c r="A36" s="32" t="s">
        <v>482</v>
      </c>
      <c r="B36" s="39">
        <v>0</v>
      </c>
      <c r="C36" s="40">
        <v>107796.6022670449</v>
      </c>
      <c r="D36" s="39">
        <v>242000</v>
      </c>
      <c r="E36" s="40">
        <f t="shared" si="0"/>
        <v>349796.60226704489</v>
      </c>
    </row>
    <row r="37" spans="1:5" x14ac:dyDescent="0.35">
      <c r="A37" s="32" t="s">
        <v>483</v>
      </c>
      <c r="B37" s="39">
        <v>324900</v>
      </c>
      <c r="C37" s="40">
        <v>1255942.1454864743</v>
      </c>
      <c r="D37" s="39">
        <v>2821000</v>
      </c>
      <c r="E37" s="40">
        <f t="shared" si="0"/>
        <v>4401842.145486474</v>
      </c>
    </row>
    <row r="38" spans="1:5" x14ac:dyDescent="0.35">
      <c r="A38" s="32" t="s">
        <v>484</v>
      </c>
      <c r="B38" s="39">
        <v>196577</v>
      </c>
      <c r="C38" s="40">
        <v>759920.34602606134</v>
      </c>
      <c r="D38" s="39">
        <v>1707000</v>
      </c>
      <c r="E38" s="40">
        <f t="shared" si="0"/>
        <v>2663497.3460260611</v>
      </c>
    </row>
    <row r="39" spans="1:5" x14ac:dyDescent="0.35">
      <c r="A39" s="32" t="s">
        <v>485</v>
      </c>
      <c r="B39" s="39">
        <v>46741</v>
      </c>
      <c r="C39" s="40">
        <v>187685.33067840515</v>
      </c>
      <c r="D39" s="39">
        <v>422000</v>
      </c>
      <c r="E39" s="40">
        <f t="shared" si="0"/>
        <v>656426.33067840512</v>
      </c>
    </row>
    <row r="40" spans="1:5" x14ac:dyDescent="0.35">
      <c r="A40" s="32" t="s">
        <v>486</v>
      </c>
      <c r="B40" s="39">
        <v>23197</v>
      </c>
      <c r="C40" s="40">
        <v>88755.495792548623</v>
      </c>
      <c r="D40" s="39">
        <v>199000</v>
      </c>
      <c r="E40" s="40">
        <f t="shared" si="0"/>
        <v>310952.49579254864</v>
      </c>
    </row>
    <row r="41" spans="1:5" x14ac:dyDescent="0.35">
      <c r="A41" s="32" t="s">
        <v>487</v>
      </c>
      <c r="B41" s="39">
        <v>924686</v>
      </c>
      <c r="C41" s="40">
        <v>4083855.4602144714</v>
      </c>
      <c r="D41" s="39">
        <v>9172000</v>
      </c>
      <c r="E41" s="40">
        <f t="shared" si="0"/>
        <v>14180541.460214471</v>
      </c>
    </row>
    <row r="42" spans="1:5" x14ac:dyDescent="0.35">
      <c r="A42" s="32" t="s">
        <v>488</v>
      </c>
      <c r="B42" s="39">
        <v>2457199</v>
      </c>
      <c r="C42" s="40">
        <v>9498331.0234740041</v>
      </c>
      <c r="D42" s="39">
        <v>21332000</v>
      </c>
      <c r="E42" s="40">
        <f t="shared" si="0"/>
        <v>33287530.023474004</v>
      </c>
    </row>
    <row r="43" spans="1:5" x14ac:dyDescent="0.35">
      <c r="A43" s="32" t="s">
        <v>489</v>
      </c>
      <c r="B43" s="39">
        <v>1099916</v>
      </c>
      <c r="C43" s="40">
        <v>4220148.6688742507</v>
      </c>
      <c r="D43" s="39">
        <v>9478000</v>
      </c>
      <c r="E43" s="40">
        <f t="shared" si="0"/>
        <v>14798064.668874251</v>
      </c>
    </row>
    <row r="44" spans="1:5" x14ac:dyDescent="0.35">
      <c r="A44" s="32" t="s">
        <v>490</v>
      </c>
      <c r="B44" s="39">
        <v>474294</v>
      </c>
      <c r="C44" s="40">
        <v>1747878.5965130015</v>
      </c>
      <c r="D44" s="39">
        <v>3925000</v>
      </c>
      <c r="E44" s="40">
        <f t="shared" si="0"/>
        <v>6147172.5965130012</v>
      </c>
    </row>
    <row r="45" spans="1:5" x14ac:dyDescent="0.35">
      <c r="A45" s="32" t="s">
        <v>491</v>
      </c>
      <c r="B45" s="39">
        <v>688737</v>
      </c>
      <c r="C45" s="40">
        <v>2662508.7458108328</v>
      </c>
      <c r="D45" s="39">
        <v>5980000</v>
      </c>
      <c r="E45" s="40">
        <f t="shared" si="0"/>
        <v>9331245.7458108328</v>
      </c>
    </row>
    <row r="46" spans="1:5" x14ac:dyDescent="0.35">
      <c r="A46" s="32" t="s">
        <v>492</v>
      </c>
      <c r="B46" s="39">
        <v>294158</v>
      </c>
      <c r="C46" s="40">
        <v>1137779.2968350393</v>
      </c>
      <c r="D46" s="39">
        <v>2555000</v>
      </c>
      <c r="E46" s="40">
        <f t="shared" si="0"/>
        <v>3986937.2968350393</v>
      </c>
    </row>
    <row r="47" spans="1:5" x14ac:dyDescent="0.35">
      <c r="A47" s="32" t="s">
        <v>493</v>
      </c>
      <c r="B47" s="39">
        <v>138146</v>
      </c>
      <c r="C47" s="40">
        <v>534422.77367255895</v>
      </c>
      <c r="D47" s="39">
        <v>1200000</v>
      </c>
      <c r="E47" s="40">
        <f t="shared" si="0"/>
        <v>1872568.7736725588</v>
      </c>
    </row>
    <row r="48" spans="1:5" x14ac:dyDescent="0.35">
      <c r="A48" s="32" t="s">
        <v>494</v>
      </c>
      <c r="B48" s="39">
        <v>629268</v>
      </c>
      <c r="C48" s="40">
        <v>2432525.7471115272</v>
      </c>
      <c r="D48" s="39">
        <v>5463000</v>
      </c>
      <c r="E48" s="40">
        <f t="shared" si="0"/>
        <v>8524793.7471115272</v>
      </c>
    </row>
    <row r="49" spans="1:5" x14ac:dyDescent="0.35">
      <c r="A49" s="32" t="s">
        <v>495</v>
      </c>
      <c r="B49" s="39">
        <v>154226</v>
      </c>
      <c r="C49" s="40">
        <v>643468.39966461353</v>
      </c>
      <c r="D49" s="39">
        <v>1445000</v>
      </c>
      <c r="E49" s="40">
        <f t="shared" si="0"/>
        <v>2242694.3996646134</v>
      </c>
    </row>
    <row r="50" spans="1:5" x14ac:dyDescent="0.35">
      <c r="A50" s="32" t="s">
        <v>496</v>
      </c>
      <c r="B50" s="39">
        <v>3460188</v>
      </c>
      <c r="C50" s="40">
        <v>12803992.660352245</v>
      </c>
      <c r="D50" s="39">
        <v>28756000</v>
      </c>
      <c r="E50" s="40">
        <f t="shared" si="0"/>
        <v>45020180.660352245</v>
      </c>
    </row>
    <row r="51" spans="1:5" x14ac:dyDescent="0.35">
      <c r="A51" s="32" t="s">
        <v>497</v>
      </c>
      <c r="B51" s="39">
        <v>93264</v>
      </c>
      <c r="C51" s="40">
        <v>309835.94778520952</v>
      </c>
      <c r="D51" s="39">
        <v>696000</v>
      </c>
      <c r="E51" s="40">
        <f t="shared" si="0"/>
        <v>1099099.9477852094</v>
      </c>
    </row>
    <row r="52" spans="1:5" x14ac:dyDescent="0.35">
      <c r="A52" s="32" t="s">
        <v>498</v>
      </c>
      <c r="B52" s="39">
        <v>352364</v>
      </c>
      <c r="C52" s="40">
        <v>1236608.2990764289</v>
      </c>
      <c r="D52" s="39">
        <v>2777000</v>
      </c>
      <c r="E52" s="40">
        <f t="shared" si="0"/>
        <v>4365972.2990764286</v>
      </c>
    </row>
    <row r="53" spans="1:5" x14ac:dyDescent="0.35">
      <c r="A53" s="32" t="s">
        <v>499</v>
      </c>
      <c r="B53" s="39">
        <v>38943</v>
      </c>
      <c r="C53" s="40">
        <v>129260.94487469793</v>
      </c>
      <c r="D53" s="39">
        <v>290000</v>
      </c>
      <c r="E53" s="40">
        <f t="shared" si="0"/>
        <v>458203.94487469795</v>
      </c>
    </row>
    <row r="54" spans="1:5" x14ac:dyDescent="0.35">
      <c r="A54" s="32" t="s">
        <v>500</v>
      </c>
      <c r="B54" s="39">
        <v>62490</v>
      </c>
      <c r="C54" s="40">
        <v>223246.72751572452</v>
      </c>
      <c r="D54" s="39">
        <v>501000</v>
      </c>
      <c r="E54" s="40">
        <f t="shared" si="0"/>
        <v>786736.72751572449</v>
      </c>
    </row>
    <row r="55" spans="1:5" x14ac:dyDescent="0.35">
      <c r="A55" s="32" t="s">
        <v>501</v>
      </c>
      <c r="B55" s="39">
        <v>198113</v>
      </c>
      <c r="C55" s="40">
        <v>760131.76931284671</v>
      </c>
      <c r="D55" s="39">
        <v>1707000</v>
      </c>
      <c r="E55" s="40">
        <f t="shared" si="0"/>
        <v>2665244.7693128465</v>
      </c>
    </row>
    <row r="56" spans="1:5" x14ac:dyDescent="0.35">
      <c r="A56" s="32" t="s">
        <v>502</v>
      </c>
      <c r="B56" s="39">
        <v>523489</v>
      </c>
      <c r="C56" s="40">
        <v>2003603.1935449278</v>
      </c>
      <c r="D56" s="39">
        <v>4500000</v>
      </c>
      <c r="E56" s="40">
        <f t="shared" si="0"/>
        <v>7027092.193544928</v>
      </c>
    </row>
    <row r="57" spans="1:5" x14ac:dyDescent="0.35">
      <c r="A57" s="32" t="s">
        <v>503</v>
      </c>
      <c r="B57" s="39">
        <v>134527</v>
      </c>
      <c r="C57" s="40">
        <v>446522.72902500391</v>
      </c>
      <c r="D57" s="39">
        <v>1003000</v>
      </c>
      <c r="E57" s="40">
        <f t="shared" si="0"/>
        <v>1584049.729025004</v>
      </c>
    </row>
    <row r="58" spans="1:5" x14ac:dyDescent="0.35">
      <c r="A58" s="32" t="s">
        <v>504</v>
      </c>
      <c r="B58" s="39">
        <v>34850</v>
      </c>
      <c r="C58" s="40">
        <v>134731.9290035163</v>
      </c>
      <c r="D58" s="39">
        <v>303000</v>
      </c>
      <c r="E58" s="40">
        <f t="shared" si="0"/>
        <v>472581.92900351633</v>
      </c>
    </row>
    <row r="59" spans="1:5" x14ac:dyDescent="0.35">
      <c r="A59" s="32" t="s">
        <v>505</v>
      </c>
      <c r="B59" s="39">
        <v>42897</v>
      </c>
      <c r="C59" s="40">
        <v>160811.80459499409</v>
      </c>
      <c r="D59" s="39">
        <v>361000</v>
      </c>
      <c r="E59" s="40">
        <f t="shared" si="0"/>
        <v>564708.80459499406</v>
      </c>
    </row>
    <row r="60" spans="1:5" x14ac:dyDescent="0.35">
      <c r="A60" s="32" t="s">
        <v>506</v>
      </c>
      <c r="B60" s="39">
        <v>65358</v>
      </c>
      <c r="C60" s="40">
        <v>249456.70974522416</v>
      </c>
      <c r="D60" s="39">
        <v>560000</v>
      </c>
      <c r="E60" s="40">
        <f t="shared" si="0"/>
        <v>874814.7097452241</v>
      </c>
    </row>
    <row r="61" spans="1:5" x14ac:dyDescent="0.35">
      <c r="A61" s="32" t="s">
        <v>507</v>
      </c>
      <c r="B61" s="39">
        <v>202019</v>
      </c>
      <c r="C61" s="40">
        <v>732044.99882988213</v>
      </c>
      <c r="D61" s="39">
        <v>1644000</v>
      </c>
      <c r="E61" s="40">
        <f t="shared" si="0"/>
        <v>2578063.9988298821</v>
      </c>
    </row>
    <row r="62" spans="1:5" x14ac:dyDescent="0.35">
      <c r="A62" s="32" t="s">
        <v>508</v>
      </c>
      <c r="B62" s="39">
        <v>96702</v>
      </c>
      <c r="C62" s="40">
        <v>321025.11865508772</v>
      </c>
      <c r="D62" s="39">
        <v>721000</v>
      </c>
      <c r="E62" s="40">
        <f t="shared" si="0"/>
        <v>1138727.1186550877</v>
      </c>
    </row>
    <row r="63" spans="1:5" x14ac:dyDescent="0.35">
      <c r="A63" s="32" t="s">
        <v>509</v>
      </c>
      <c r="B63" s="39">
        <v>12198</v>
      </c>
      <c r="C63" s="40">
        <v>45579.607965001058</v>
      </c>
      <c r="D63" s="39">
        <v>102000</v>
      </c>
      <c r="E63" s="40">
        <f t="shared" si="0"/>
        <v>159777.60796500105</v>
      </c>
    </row>
    <row r="64" spans="1:5" x14ac:dyDescent="0.35">
      <c r="A64" s="32" t="s">
        <v>510</v>
      </c>
      <c r="B64" s="39">
        <v>54422</v>
      </c>
      <c r="C64" s="40">
        <v>210366.17035156238</v>
      </c>
      <c r="D64" s="39">
        <v>472000</v>
      </c>
      <c r="E64" s="40">
        <f t="shared" si="0"/>
        <v>736788.17035156232</v>
      </c>
    </row>
    <row r="65" spans="1:5" x14ac:dyDescent="0.35">
      <c r="A65" s="32" t="s">
        <v>511</v>
      </c>
      <c r="B65" s="39">
        <v>113704</v>
      </c>
      <c r="C65" s="40">
        <v>439513.2339015773</v>
      </c>
      <c r="D65" s="39">
        <v>987000</v>
      </c>
      <c r="E65" s="40">
        <f t="shared" si="0"/>
        <v>1540217.2339015773</v>
      </c>
    </row>
    <row r="66" spans="1:5" x14ac:dyDescent="0.35">
      <c r="A66" s="32" t="s">
        <v>512</v>
      </c>
      <c r="B66" s="39">
        <v>14423</v>
      </c>
      <c r="C66" s="41">
        <v>29452</v>
      </c>
      <c r="D66" s="42">
        <v>66000</v>
      </c>
      <c r="E66" s="40">
        <f t="shared" si="0"/>
        <v>109875</v>
      </c>
    </row>
    <row r="67" spans="1:5" x14ac:dyDescent="0.35">
      <c r="A67" s="32" t="s">
        <v>513</v>
      </c>
      <c r="B67" s="39">
        <v>139816</v>
      </c>
      <c r="C67" s="40">
        <v>506973.52571590128</v>
      </c>
      <c r="D67" s="39">
        <v>1139000</v>
      </c>
      <c r="E67" s="40">
        <f t="shared" si="0"/>
        <v>1785789.5257159013</v>
      </c>
    </row>
    <row r="68" spans="1:5" x14ac:dyDescent="0.35">
      <c r="A68" s="32" t="s">
        <v>514</v>
      </c>
      <c r="B68" s="39">
        <v>118827</v>
      </c>
      <c r="C68" s="40">
        <v>459686.26812686364</v>
      </c>
      <c r="D68" s="39">
        <v>1032000</v>
      </c>
      <c r="E68" s="40">
        <f t="shared" si="0"/>
        <v>1610513.2681268635</v>
      </c>
    </row>
    <row r="69" spans="1:5" x14ac:dyDescent="0.35">
      <c r="A69" s="32" t="s">
        <v>515</v>
      </c>
      <c r="B69" s="39">
        <v>122307</v>
      </c>
      <c r="C69" s="40">
        <v>465092.19893667102</v>
      </c>
      <c r="D69" s="39">
        <v>1045000</v>
      </c>
      <c r="E69" s="40">
        <f t="shared" si="0"/>
        <v>1632399.198936671</v>
      </c>
    </row>
    <row r="70" spans="1:5" x14ac:dyDescent="0.35">
      <c r="A70" s="32" t="s">
        <v>516</v>
      </c>
      <c r="B70" s="39">
        <v>446439</v>
      </c>
      <c r="C70" s="40">
        <v>1617570.2932022277</v>
      </c>
      <c r="D70" s="39">
        <v>3633000</v>
      </c>
      <c r="E70" s="40">
        <f t="shared" si="0"/>
        <v>5697009.2932022279</v>
      </c>
    </row>
    <row r="71" spans="1:5" x14ac:dyDescent="0.35">
      <c r="A71" s="32" t="s">
        <v>517</v>
      </c>
      <c r="B71" s="39">
        <v>50371</v>
      </c>
      <c r="C71" s="40">
        <v>336849.33850449399</v>
      </c>
      <c r="D71" s="39">
        <v>757000</v>
      </c>
      <c r="E71" s="40">
        <f t="shared" si="0"/>
        <v>1144220.3385044939</v>
      </c>
    </row>
    <row r="72" spans="1:5" x14ac:dyDescent="0.35">
      <c r="A72" s="32" t="s">
        <v>518</v>
      </c>
      <c r="B72" s="39">
        <v>19282</v>
      </c>
      <c r="C72" s="40">
        <v>73981.887045168711</v>
      </c>
      <c r="D72" s="39">
        <v>166000</v>
      </c>
      <c r="E72" s="40">
        <f t="shared" si="0"/>
        <v>259263.88704516873</v>
      </c>
    </row>
    <row r="73" spans="1:5" x14ac:dyDescent="0.35">
      <c r="A73" s="32" t="s">
        <v>519</v>
      </c>
      <c r="B73" s="39">
        <v>921380</v>
      </c>
      <c r="C73" s="40">
        <v>3561770.0484923339</v>
      </c>
      <c r="D73" s="39">
        <v>7999000</v>
      </c>
      <c r="E73" s="40">
        <f t="shared" si="0"/>
        <v>12482150.048492335</v>
      </c>
    </row>
    <row r="74" spans="1:5" x14ac:dyDescent="0.35">
      <c r="A74" s="32" t="s">
        <v>520</v>
      </c>
      <c r="B74" s="39">
        <v>508484</v>
      </c>
      <c r="C74" s="40">
        <v>1965673.8558956108</v>
      </c>
      <c r="D74" s="39">
        <v>4415000</v>
      </c>
      <c r="E74" s="40">
        <f t="shared" si="0"/>
        <v>6889157.8558956105</v>
      </c>
    </row>
    <row r="75" spans="1:5" x14ac:dyDescent="0.35">
      <c r="A75" s="32" t="s">
        <v>521</v>
      </c>
      <c r="B75" s="39">
        <v>1250145</v>
      </c>
      <c r="C75" s="40">
        <v>4565666.3621369489</v>
      </c>
      <c r="D75" s="39">
        <v>10254000</v>
      </c>
      <c r="E75" s="40">
        <f t="shared" si="0"/>
        <v>16069811.362136949</v>
      </c>
    </row>
    <row r="76" spans="1:5" x14ac:dyDescent="0.35">
      <c r="A76" s="32" t="s">
        <v>522</v>
      </c>
      <c r="B76" s="39">
        <v>10321</v>
      </c>
      <c r="C76" s="40">
        <v>53155.06696382269</v>
      </c>
      <c r="D76" s="39">
        <v>119000</v>
      </c>
      <c r="E76" s="40">
        <f t="shared" ref="E76:E139" si="1">SUM(B76:D76)</f>
        <v>182476.0669638227</v>
      </c>
    </row>
    <row r="77" spans="1:5" x14ac:dyDescent="0.35">
      <c r="A77" s="32" t="s">
        <v>523</v>
      </c>
      <c r="B77" s="39">
        <v>152942</v>
      </c>
      <c r="C77" s="40">
        <v>591204.5631712405</v>
      </c>
      <c r="D77" s="39">
        <v>1328000</v>
      </c>
      <c r="E77" s="40">
        <f t="shared" si="1"/>
        <v>2072146.5631712405</v>
      </c>
    </row>
    <row r="78" spans="1:5" x14ac:dyDescent="0.35">
      <c r="A78" s="32" t="s">
        <v>524</v>
      </c>
      <c r="B78" s="39">
        <v>2326535</v>
      </c>
      <c r="C78" s="40">
        <v>8993764.4705615062</v>
      </c>
      <c r="D78" s="39">
        <v>20199000</v>
      </c>
      <c r="E78" s="40">
        <f t="shared" si="1"/>
        <v>31519299.470561504</v>
      </c>
    </row>
    <row r="79" spans="1:5" x14ac:dyDescent="0.35">
      <c r="A79" s="32" t="s">
        <v>525</v>
      </c>
      <c r="B79" s="39">
        <v>612490</v>
      </c>
      <c r="C79" s="40">
        <v>2227142.660996201</v>
      </c>
      <c r="D79" s="39">
        <v>5002000</v>
      </c>
      <c r="E79" s="40">
        <f t="shared" si="1"/>
        <v>7841632.6609962005</v>
      </c>
    </row>
    <row r="80" spans="1:5" x14ac:dyDescent="0.35">
      <c r="A80" s="32" t="s">
        <v>526</v>
      </c>
      <c r="B80" s="39">
        <v>359083</v>
      </c>
      <c r="C80" s="40">
        <v>1377764.2433322736</v>
      </c>
      <c r="D80" s="39">
        <v>3094000</v>
      </c>
      <c r="E80" s="40">
        <f t="shared" si="1"/>
        <v>4830847.2433322733</v>
      </c>
    </row>
    <row r="81" spans="1:5" x14ac:dyDescent="0.35">
      <c r="A81" s="32" t="s">
        <v>527</v>
      </c>
      <c r="B81" s="39">
        <v>32717</v>
      </c>
      <c r="C81" s="41">
        <v>59255</v>
      </c>
      <c r="D81" s="42">
        <v>133000</v>
      </c>
      <c r="E81" s="40">
        <f t="shared" si="1"/>
        <v>224972</v>
      </c>
    </row>
    <row r="82" spans="1:5" x14ac:dyDescent="0.35">
      <c r="A82" s="32" t="s">
        <v>528</v>
      </c>
      <c r="B82" s="39">
        <v>143451</v>
      </c>
      <c r="C82" s="40">
        <v>550377.10015998711</v>
      </c>
      <c r="D82" s="39">
        <v>1236000</v>
      </c>
      <c r="E82" s="40">
        <f t="shared" si="1"/>
        <v>1929828.1001599871</v>
      </c>
    </row>
    <row r="83" spans="1:5" x14ac:dyDescent="0.35">
      <c r="A83" s="32" t="s">
        <v>529</v>
      </c>
      <c r="B83" s="39">
        <v>485099</v>
      </c>
      <c r="C83" s="40">
        <v>1756608.7519242668</v>
      </c>
      <c r="D83" s="39">
        <v>3945000</v>
      </c>
      <c r="E83" s="40">
        <f t="shared" si="1"/>
        <v>6186707.751924267</v>
      </c>
    </row>
    <row r="84" spans="1:5" x14ac:dyDescent="0.35">
      <c r="A84" s="32" t="s">
        <v>530</v>
      </c>
      <c r="B84" s="39">
        <v>467336</v>
      </c>
      <c r="C84" s="40">
        <v>1806585.964254406</v>
      </c>
      <c r="D84" s="39">
        <v>4057000</v>
      </c>
      <c r="E84" s="40">
        <f t="shared" si="1"/>
        <v>6330921.9642544063</v>
      </c>
    </row>
    <row r="85" spans="1:5" x14ac:dyDescent="0.35">
      <c r="A85" s="32" t="s">
        <v>531</v>
      </c>
      <c r="B85" s="39">
        <v>75860</v>
      </c>
      <c r="C85" s="40">
        <v>293214.82477791945</v>
      </c>
      <c r="D85" s="39">
        <v>659000</v>
      </c>
      <c r="E85" s="40">
        <f t="shared" si="1"/>
        <v>1028074.8247779194</v>
      </c>
    </row>
    <row r="86" spans="1:5" x14ac:dyDescent="0.35">
      <c r="A86" s="32" t="s">
        <v>532</v>
      </c>
      <c r="B86" s="39">
        <v>2633492</v>
      </c>
      <c r="C86" s="40">
        <v>10185603.075494621</v>
      </c>
      <c r="D86" s="39">
        <v>22875000</v>
      </c>
      <c r="E86" s="40">
        <f t="shared" si="1"/>
        <v>35694095.075494617</v>
      </c>
    </row>
    <row r="87" spans="1:5" x14ac:dyDescent="0.35">
      <c r="A87" s="32" t="s">
        <v>533</v>
      </c>
      <c r="B87" s="39">
        <v>4940338</v>
      </c>
      <c r="C87" s="40">
        <v>18128131.932167266</v>
      </c>
      <c r="D87" s="39">
        <v>40713000</v>
      </c>
      <c r="E87" s="40">
        <f t="shared" si="1"/>
        <v>63781469.932167262</v>
      </c>
    </row>
    <row r="88" spans="1:5" x14ac:dyDescent="0.35">
      <c r="A88" s="32" t="s">
        <v>534</v>
      </c>
      <c r="B88" s="39">
        <v>28093</v>
      </c>
      <c r="C88" s="40">
        <v>8788.7033983752845</v>
      </c>
      <c r="D88" s="39">
        <v>20000</v>
      </c>
      <c r="E88" s="40">
        <f t="shared" si="1"/>
        <v>56881.703398375284</v>
      </c>
    </row>
    <row r="89" spans="1:5" x14ac:dyDescent="0.35">
      <c r="A89" s="32" t="s">
        <v>535</v>
      </c>
      <c r="B89" s="39">
        <v>6059425</v>
      </c>
      <c r="C89" s="40">
        <v>23421744.934036408</v>
      </c>
      <c r="D89" s="39">
        <v>52602000</v>
      </c>
      <c r="E89" s="40">
        <f t="shared" si="1"/>
        <v>82083169.934036404</v>
      </c>
    </row>
    <row r="90" spans="1:5" x14ac:dyDescent="0.35">
      <c r="A90" s="32" t="s">
        <v>536</v>
      </c>
      <c r="B90" s="39">
        <v>763294</v>
      </c>
      <c r="C90" s="40">
        <v>3148037.4449147843</v>
      </c>
      <c r="D90" s="39">
        <v>7070000</v>
      </c>
      <c r="E90" s="40">
        <f t="shared" si="1"/>
        <v>10981331.444914784</v>
      </c>
    </row>
    <row r="91" spans="1:5" x14ac:dyDescent="0.35">
      <c r="A91" s="32" t="s">
        <v>537</v>
      </c>
      <c r="B91" s="39">
        <v>444251</v>
      </c>
      <c r="C91" s="40">
        <v>1718594.8449602358</v>
      </c>
      <c r="D91" s="39">
        <v>3860000</v>
      </c>
      <c r="E91" s="40">
        <f t="shared" si="1"/>
        <v>6022845.844960236</v>
      </c>
    </row>
    <row r="92" spans="1:5" x14ac:dyDescent="0.35">
      <c r="A92" s="32" t="s">
        <v>538</v>
      </c>
      <c r="B92" s="39">
        <v>150294</v>
      </c>
      <c r="C92" s="40">
        <v>580994.44475247664</v>
      </c>
      <c r="D92" s="39">
        <v>1305000</v>
      </c>
      <c r="E92" s="40">
        <f t="shared" si="1"/>
        <v>2036288.4447524766</v>
      </c>
    </row>
    <row r="93" spans="1:5" x14ac:dyDescent="0.35">
      <c r="A93" s="32" t="s">
        <v>539</v>
      </c>
      <c r="B93" s="39">
        <v>1863782</v>
      </c>
      <c r="C93" s="40">
        <v>7210077.274598944</v>
      </c>
      <c r="D93" s="39">
        <v>16193000</v>
      </c>
      <c r="E93" s="40">
        <f t="shared" si="1"/>
        <v>25266859.274598945</v>
      </c>
    </row>
    <row r="94" spans="1:5" x14ac:dyDescent="0.35">
      <c r="A94" s="32" t="s">
        <v>540</v>
      </c>
      <c r="B94" s="39">
        <v>58887</v>
      </c>
      <c r="C94" s="40">
        <v>227803.71251243947</v>
      </c>
      <c r="D94" s="39">
        <v>512000</v>
      </c>
      <c r="E94" s="40">
        <f t="shared" si="1"/>
        <v>798690.71251243947</v>
      </c>
    </row>
    <row r="95" spans="1:5" x14ac:dyDescent="0.35">
      <c r="A95" s="32" t="s">
        <v>541</v>
      </c>
      <c r="B95" s="39">
        <v>59007</v>
      </c>
      <c r="C95" s="40">
        <v>226541.67812362761</v>
      </c>
      <c r="D95" s="39">
        <v>509000</v>
      </c>
      <c r="E95" s="40">
        <f t="shared" si="1"/>
        <v>794548.67812362756</v>
      </c>
    </row>
    <row r="96" spans="1:5" x14ac:dyDescent="0.35">
      <c r="A96" s="32" t="s">
        <v>542</v>
      </c>
      <c r="B96" s="39">
        <v>26051</v>
      </c>
      <c r="C96" s="41">
        <v>43100</v>
      </c>
      <c r="D96" s="42">
        <v>97000</v>
      </c>
      <c r="E96" s="40">
        <f t="shared" si="1"/>
        <v>166151</v>
      </c>
    </row>
    <row r="97" spans="1:5" x14ac:dyDescent="0.35">
      <c r="A97" s="32" t="s">
        <v>543</v>
      </c>
      <c r="B97" s="39">
        <v>320977</v>
      </c>
      <c r="C97" s="40">
        <v>1231521.1295297749</v>
      </c>
      <c r="D97" s="39">
        <v>2766000</v>
      </c>
      <c r="E97" s="40">
        <f t="shared" si="1"/>
        <v>4318498.1295297751</v>
      </c>
    </row>
    <row r="98" spans="1:5" x14ac:dyDescent="0.35">
      <c r="A98" s="32" t="s">
        <v>544</v>
      </c>
      <c r="B98" s="39">
        <v>156752</v>
      </c>
      <c r="C98" s="40">
        <v>605939.1399272139</v>
      </c>
      <c r="D98" s="39">
        <v>1361000</v>
      </c>
      <c r="E98" s="40">
        <f t="shared" si="1"/>
        <v>2123691.139927214</v>
      </c>
    </row>
    <row r="99" spans="1:5" x14ac:dyDescent="0.35">
      <c r="A99" s="32" t="s">
        <v>545</v>
      </c>
      <c r="B99" s="39">
        <v>928024</v>
      </c>
      <c r="C99" s="40">
        <v>3535316.116316543</v>
      </c>
      <c r="D99" s="39">
        <v>7940000</v>
      </c>
      <c r="E99" s="40">
        <f t="shared" si="1"/>
        <v>12403340.116316542</v>
      </c>
    </row>
    <row r="100" spans="1:5" x14ac:dyDescent="0.35">
      <c r="A100" s="32" t="s">
        <v>546</v>
      </c>
      <c r="B100" s="39">
        <v>746793</v>
      </c>
      <c r="C100" s="40">
        <v>2865136.823866046</v>
      </c>
      <c r="D100" s="39">
        <v>6435000</v>
      </c>
      <c r="E100" s="40">
        <f t="shared" si="1"/>
        <v>10046929.823866047</v>
      </c>
    </row>
    <row r="101" spans="1:5" x14ac:dyDescent="0.35">
      <c r="A101" s="32" t="s">
        <v>547</v>
      </c>
      <c r="B101" s="39">
        <v>168893</v>
      </c>
      <c r="C101" s="40">
        <v>652862.09892979031</v>
      </c>
      <c r="D101" s="39">
        <v>1466000</v>
      </c>
      <c r="E101" s="40">
        <f t="shared" si="1"/>
        <v>2287755.0989297903</v>
      </c>
    </row>
    <row r="102" spans="1:5" x14ac:dyDescent="0.35">
      <c r="A102" s="32" t="s">
        <v>548</v>
      </c>
      <c r="B102" s="39">
        <v>57134</v>
      </c>
      <c r="C102" s="40">
        <v>202058.86151386786</v>
      </c>
      <c r="D102" s="39">
        <v>454000</v>
      </c>
      <c r="E102" s="40">
        <f t="shared" si="1"/>
        <v>713192.86151386786</v>
      </c>
    </row>
    <row r="103" spans="1:5" x14ac:dyDescent="0.35">
      <c r="A103" s="32" t="s">
        <v>549</v>
      </c>
      <c r="B103" s="39">
        <v>19361</v>
      </c>
      <c r="C103" s="40">
        <v>70160.004553277147</v>
      </c>
      <c r="D103" s="39">
        <v>158000</v>
      </c>
      <c r="E103" s="40">
        <f t="shared" si="1"/>
        <v>247521.00455327716</v>
      </c>
    </row>
    <row r="104" spans="1:5" x14ac:dyDescent="0.35">
      <c r="A104" s="32" t="s">
        <v>550</v>
      </c>
      <c r="B104" s="39">
        <v>14074</v>
      </c>
      <c r="C104" s="40">
        <v>54404.090688832344</v>
      </c>
      <c r="D104" s="39">
        <v>122000</v>
      </c>
      <c r="E104" s="40">
        <f t="shared" si="1"/>
        <v>190478.09068883234</v>
      </c>
    </row>
    <row r="105" spans="1:5" x14ac:dyDescent="0.35">
      <c r="A105" s="32" t="s">
        <v>551</v>
      </c>
      <c r="B105" s="39">
        <v>68454</v>
      </c>
      <c r="C105" s="40">
        <v>114601.17943558712</v>
      </c>
      <c r="D105" s="39">
        <v>257000</v>
      </c>
      <c r="E105" s="40">
        <f t="shared" si="1"/>
        <v>440055.17943558714</v>
      </c>
    </row>
    <row r="106" spans="1:5" x14ac:dyDescent="0.35">
      <c r="A106" s="32" t="s">
        <v>552</v>
      </c>
      <c r="B106" s="39">
        <v>29706</v>
      </c>
      <c r="C106" s="40">
        <v>114835.37138402642</v>
      </c>
      <c r="D106" s="39">
        <v>258000</v>
      </c>
      <c r="E106" s="40">
        <f t="shared" si="1"/>
        <v>402541.37138402642</v>
      </c>
    </row>
    <row r="107" spans="1:5" x14ac:dyDescent="0.35">
      <c r="A107" s="32" t="s">
        <v>553</v>
      </c>
      <c r="B107" s="39">
        <v>272954</v>
      </c>
      <c r="C107" s="40">
        <v>911683.23394663644</v>
      </c>
      <c r="D107" s="39">
        <v>2048000</v>
      </c>
      <c r="E107" s="40">
        <f t="shared" si="1"/>
        <v>3232637.2339466363</v>
      </c>
    </row>
    <row r="108" spans="1:5" x14ac:dyDescent="0.35">
      <c r="A108" s="32" t="s">
        <v>554</v>
      </c>
      <c r="B108" s="39">
        <v>6218479</v>
      </c>
      <c r="C108" s="40">
        <v>24186671.13296036</v>
      </c>
      <c r="D108" s="39">
        <v>54320000</v>
      </c>
      <c r="E108" s="40">
        <f t="shared" si="1"/>
        <v>84725150.132960364</v>
      </c>
    </row>
    <row r="109" spans="1:5" x14ac:dyDescent="0.35">
      <c r="A109" s="32" t="s">
        <v>555</v>
      </c>
      <c r="B109" s="39">
        <v>113534</v>
      </c>
      <c r="C109" s="40">
        <v>228860.82894636691</v>
      </c>
      <c r="D109" s="39">
        <v>514000</v>
      </c>
      <c r="E109" s="40">
        <f t="shared" si="1"/>
        <v>856394.82894636691</v>
      </c>
    </row>
    <row r="110" spans="1:5" x14ac:dyDescent="0.35">
      <c r="A110" s="32" t="s">
        <v>556</v>
      </c>
      <c r="B110" s="39">
        <v>186647</v>
      </c>
      <c r="C110" s="40">
        <v>619509.2622728917</v>
      </c>
      <c r="D110" s="39">
        <v>1391000</v>
      </c>
      <c r="E110" s="40">
        <f t="shared" si="1"/>
        <v>2197156.2622728916</v>
      </c>
    </row>
    <row r="111" spans="1:5" x14ac:dyDescent="0.35">
      <c r="A111" s="32" t="s">
        <v>557</v>
      </c>
      <c r="B111" s="39">
        <v>533921</v>
      </c>
      <c r="C111" s="40">
        <v>2079852.188757627</v>
      </c>
      <c r="D111" s="39">
        <v>4671000</v>
      </c>
      <c r="E111" s="40">
        <f t="shared" si="1"/>
        <v>7284773.1887576273</v>
      </c>
    </row>
    <row r="112" spans="1:5" x14ac:dyDescent="0.35">
      <c r="A112" s="32" t="s">
        <v>558</v>
      </c>
      <c r="B112" s="39">
        <v>120309</v>
      </c>
      <c r="C112" s="40">
        <v>295761.66221719695</v>
      </c>
      <c r="D112" s="39">
        <v>664000</v>
      </c>
      <c r="E112" s="40">
        <f t="shared" si="1"/>
        <v>1080070.662217197</v>
      </c>
    </row>
    <row r="113" spans="1:5" x14ac:dyDescent="0.35">
      <c r="A113" s="32" t="s">
        <v>559</v>
      </c>
      <c r="B113" s="39">
        <v>76457</v>
      </c>
      <c r="C113" s="40">
        <v>241604.77414060611</v>
      </c>
      <c r="D113" s="39">
        <v>543000</v>
      </c>
      <c r="E113" s="40">
        <f t="shared" si="1"/>
        <v>861061.77414060617</v>
      </c>
    </row>
    <row r="114" spans="1:5" x14ac:dyDescent="0.35">
      <c r="A114" s="32" t="s">
        <v>560</v>
      </c>
      <c r="B114" s="39">
        <v>98681</v>
      </c>
      <c r="C114" s="40">
        <v>362145.32160189026</v>
      </c>
      <c r="D114" s="39">
        <v>813000</v>
      </c>
      <c r="E114" s="40">
        <f t="shared" si="1"/>
        <v>1273826.3216018903</v>
      </c>
    </row>
    <row r="115" spans="1:5" x14ac:dyDescent="0.35">
      <c r="A115" s="32" t="s">
        <v>561</v>
      </c>
      <c r="B115" s="39">
        <v>11266</v>
      </c>
      <c r="C115" s="41">
        <v>19453</v>
      </c>
      <c r="D115" s="42">
        <v>44000</v>
      </c>
      <c r="E115" s="40">
        <f t="shared" si="1"/>
        <v>74719</v>
      </c>
    </row>
    <row r="116" spans="1:5" x14ac:dyDescent="0.35">
      <c r="A116" s="32" t="s">
        <v>562</v>
      </c>
      <c r="B116" s="39">
        <v>523835</v>
      </c>
      <c r="C116" s="40">
        <v>2025656.2686896294</v>
      </c>
      <c r="D116" s="39">
        <v>4549000</v>
      </c>
      <c r="E116" s="40">
        <f t="shared" si="1"/>
        <v>7098491.2686896296</v>
      </c>
    </row>
    <row r="117" spans="1:5" x14ac:dyDescent="0.35">
      <c r="A117" s="32" t="s">
        <v>563</v>
      </c>
      <c r="B117" s="39">
        <v>1683</v>
      </c>
      <c r="C117" s="41">
        <v>28015</v>
      </c>
      <c r="D117" s="42">
        <v>63000</v>
      </c>
      <c r="E117" s="40">
        <f t="shared" si="1"/>
        <v>92698</v>
      </c>
    </row>
    <row r="118" spans="1:5" x14ac:dyDescent="0.35">
      <c r="A118" s="32" t="s">
        <v>564</v>
      </c>
      <c r="B118" s="39">
        <v>125331</v>
      </c>
      <c r="C118" s="40">
        <v>484500.856663579</v>
      </c>
      <c r="D118" s="39">
        <v>1088000</v>
      </c>
      <c r="E118" s="40">
        <f t="shared" si="1"/>
        <v>1697831.8566635791</v>
      </c>
    </row>
    <row r="119" spans="1:5" x14ac:dyDescent="0.35">
      <c r="A119" s="32" t="s">
        <v>565</v>
      </c>
      <c r="B119" s="39">
        <v>48793</v>
      </c>
      <c r="C119" s="40">
        <v>171509.82290633989</v>
      </c>
      <c r="D119" s="39">
        <v>385000</v>
      </c>
      <c r="E119" s="40">
        <f t="shared" si="1"/>
        <v>605302.82290633989</v>
      </c>
    </row>
    <row r="120" spans="1:5" x14ac:dyDescent="0.35">
      <c r="A120" s="32" t="s">
        <v>566</v>
      </c>
      <c r="B120" s="39">
        <v>1123991</v>
      </c>
      <c r="C120" s="40">
        <v>4344950.2087307498</v>
      </c>
      <c r="D120" s="39">
        <v>9758000</v>
      </c>
      <c r="E120" s="40">
        <f t="shared" si="1"/>
        <v>15226941.20873075</v>
      </c>
    </row>
    <row r="121" spans="1:5" x14ac:dyDescent="0.35">
      <c r="A121" s="32" t="s">
        <v>567</v>
      </c>
      <c r="B121" s="39">
        <v>4330767</v>
      </c>
      <c r="C121" s="40">
        <v>16740144.559752423</v>
      </c>
      <c r="D121" s="39">
        <v>37596000</v>
      </c>
      <c r="E121" s="40">
        <f t="shared" si="1"/>
        <v>58666911.55975242</v>
      </c>
    </row>
    <row r="122" spans="1:5" x14ac:dyDescent="0.35">
      <c r="A122" s="32" t="s">
        <v>568</v>
      </c>
      <c r="B122" s="39">
        <v>7316630</v>
      </c>
      <c r="C122" s="40">
        <v>28281091.252182204</v>
      </c>
      <c r="D122" s="39">
        <v>63515000</v>
      </c>
      <c r="E122" s="40">
        <f t="shared" si="1"/>
        <v>99112721.252182201</v>
      </c>
    </row>
    <row r="123" spans="1:5" x14ac:dyDescent="0.35">
      <c r="A123" s="32" t="s">
        <v>569</v>
      </c>
      <c r="B123" s="39">
        <v>182518</v>
      </c>
      <c r="C123" s="40">
        <v>706075.71388072288</v>
      </c>
      <c r="D123" s="39">
        <v>1586000</v>
      </c>
      <c r="E123" s="40">
        <f t="shared" si="1"/>
        <v>2474593.7138807229</v>
      </c>
    </row>
    <row r="124" spans="1:5" x14ac:dyDescent="0.35">
      <c r="A124" s="32" t="s">
        <v>570</v>
      </c>
      <c r="B124" s="39">
        <v>411378</v>
      </c>
      <c r="C124" s="40">
        <v>1473431.6542697323</v>
      </c>
      <c r="D124" s="39">
        <v>3309000</v>
      </c>
      <c r="E124" s="40">
        <f t="shared" si="1"/>
        <v>5193809.6542697325</v>
      </c>
    </row>
    <row r="125" spans="1:5" x14ac:dyDescent="0.35">
      <c r="A125" s="32" t="s">
        <v>571</v>
      </c>
      <c r="B125" s="39">
        <v>84025</v>
      </c>
      <c r="C125" s="40">
        <v>324908.80180003966</v>
      </c>
      <c r="D125" s="39">
        <v>730000</v>
      </c>
      <c r="E125" s="40">
        <f t="shared" si="1"/>
        <v>1138933.8018000396</v>
      </c>
    </row>
    <row r="126" spans="1:5" x14ac:dyDescent="0.35">
      <c r="A126" s="32" t="s">
        <v>572</v>
      </c>
      <c r="B126" s="39">
        <v>26503</v>
      </c>
      <c r="C126" s="40">
        <v>90846.959998749691</v>
      </c>
      <c r="D126" s="39">
        <v>204000</v>
      </c>
      <c r="E126" s="40">
        <f t="shared" si="1"/>
        <v>321349.95999874966</v>
      </c>
    </row>
    <row r="127" spans="1:5" x14ac:dyDescent="0.35">
      <c r="A127" s="32" t="s">
        <v>573</v>
      </c>
      <c r="B127" s="39">
        <v>101336</v>
      </c>
      <c r="C127" s="40">
        <v>206996.40842679673</v>
      </c>
      <c r="D127" s="39">
        <v>465000</v>
      </c>
      <c r="E127" s="40">
        <f t="shared" si="1"/>
        <v>773332.40842679678</v>
      </c>
    </row>
    <row r="128" spans="1:5" x14ac:dyDescent="0.35">
      <c r="A128" s="32" t="s">
        <v>574</v>
      </c>
      <c r="B128" s="39">
        <v>92895</v>
      </c>
      <c r="C128" s="40">
        <v>329225.08951641421</v>
      </c>
      <c r="D128" s="39">
        <v>739000</v>
      </c>
      <c r="E128" s="40">
        <f t="shared" si="1"/>
        <v>1161120.0895164143</v>
      </c>
    </row>
    <row r="129" spans="1:5" x14ac:dyDescent="0.35">
      <c r="A129" s="32" t="s">
        <v>575</v>
      </c>
      <c r="B129" s="39">
        <v>27777</v>
      </c>
      <c r="C129" s="40">
        <v>106573.5998696396</v>
      </c>
      <c r="D129" s="39">
        <v>239000</v>
      </c>
      <c r="E129" s="40">
        <f t="shared" si="1"/>
        <v>373350.59986963961</v>
      </c>
    </row>
    <row r="130" spans="1:5" x14ac:dyDescent="0.35">
      <c r="A130" s="32" t="s">
        <v>576</v>
      </c>
      <c r="B130" s="39">
        <v>224975</v>
      </c>
      <c r="C130" s="40">
        <v>746857.63956866867</v>
      </c>
      <c r="D130" s="39">
        <v>1677000</v>
      </c>
      <c r="E130" s="40">
        <f t="shared" si="1"/>
        <v>2648832.6395686688</v>
      </c>
    </row>
    <row r="131" spans="1:5" x14ac:dyDescent="0.35">
      <c r="A131" s="32" t="s">
        <v>577</v>
      </c>
      <c r="B131" s="39">
        <v>620213</v>
      </c>
      <c r="C131" s="40">
        <v>2397462.0081646414</v>
      </c>
      <c r="D131" s="39">
        <v>5384000</v>
      </c>
      <c r="E131" s="40">
        <f t="shared" si="1"/>
        <v>8401675.0081646405</v>
      </c>
    </row>
    <row r="132" spans="1:5" x14ac:dyDescent="0.35">
      <c r="A132" s="32" t="s">
        <v>578</v>
      </c>
      <c r="B132" s="39">
        <v>1692887</v>
      </c>
      <c r="C132" s="40">
        <v>3406305.6267200373</v>
      </c>
      <c r="D132" s="39">
        <v>7650000</v>
      </c>
      <c r="E132" s="40">
        <f t="shared" si="1"/>
        <v>12749192.626720037</v>
      </c>
    </row>
    <row r="133" spans="1:5" x14ac:dyDescent="0.35">
      <c r="A133" s="32" t="s">
        <v>579</v>
      </c>
      <c r="B133" s="39">
        <v>198918</v>
      </c>
      <c r="C133" s="40">
        <v>839760.28444816335</v>
      </c>
      <c r="D133" s="39">
        <v>1886000</v>
      </c>
      <c r="E133" s="40">
        <f t="shared" si="1"/>
        <v>2924678.2844481636</v>
      </c>
    </row>
    <row r="134" spans="1:5" x14ac:dyDescent="0.35">
      <c r="A134" s="32" t="s">
        <v>580</v>
      </c>
      <c r="B134" s="39">
        <v>15725</v>
      </c>
      <c r="C134" s="41">
        <v>30888</v>
      </c>
      <c r="D134" s="42">
        <v>69000</v>
      </c>
      <c r="E134" s="40">
        <f t="shared" si="1"/>
        <v>115613</v>
      </c>
    </row>
    <row r="135" spans="1:5" x14ac:dyDescent="0.35">
      <c r="A135" s="32" t="s">
        <v>581</v>
      </c>
      <c r="B135" s="39">
        <v>75063</v>
      </c>
      <c r="C135" s="40">
        <v>290160.57145035674</v>
      </c>
      <c r="D135" s="39">
        <v>652000</v>
      </c>
      <c r="E135" s="40">
        <f t="shared" si="1"/>
        <v>1017223.5714503567</v>
      </c>
    </row>
    <row r="136" spans="1:5" x14ac:dyDescent="0.35">
      <c r="A136" s="32" t="s">
        <v>582</v>
      </c>
      <c r="B136" s="39">
        <v>62389</v>
      </c>
      <c r="C136" s="40">
        <v>215648.49985524907</v>
      </c>
      <c r="D136" s="39">
        <v>484000</v>
      </c>
      <c r="E136" s="40">
        <f t="shared" si="1"/>
        <v>762037.49985524907</v>
      </c>
    </row>
    <row r="137" spans="1:5" x14ac:dyDescent="0.35">
      <c r="A137" s="32" t="s">
        <v>583</v>
      </c>
      <c r="B137" s="39">
        <v>2044021</v>
      </c>
      <c r="C137" s="40">
        <v>7901259.0310921166</v>
      </c>
      <c r="D137" s="39">
        <v>17745000</v>
      </c>
      <c r="E137" s="40">
        <f t="shared" si="1"/>
        <v>27690280.031092115</v>
      </c>
    </row>
    <row r="138" spans="1:5" x14ac:dyDescent="0.35">
      <c r="A138" s="32" t="s">
        <v>584</v>
      </c>
      <c r="B138" s="39">
        <v>57580</v>
      </c>
      <c r="C138" s="40">
        <v>222586.43632776369</v>
      </c>
      <c r="D138" s="39">
        <v>500000</v>
      </c>
      <c r="E138" s="40">
        <f t="shared" si="1"/>
        <v>780166.43632776372</v>
      </c>
    </row>
    <row r="139" spans="1:5" x14ac:dyDescent="0.35">
      <c r="A139" s="32" t="s">
        <v>585</v>
      </c>
      <c r="B139" s="39">
        <v>65190</v>
      </c>
      <c r="C139" s="40">
        <v>261816.84035729896</v>
      </c>
      <c r="D139" s="39">
        <v>588000</v>
      </c>
      <c r="E139" s="40">
        <f t="shared" si="1"/>
        <v>915006.84035729896</v>
      </c>
    </row>
    <row r="140" spans="1:5" x14ac:dyDescent="0.35">
      <c r="A140" s="32" t="s">
        <v>586</v>
      </c>
      <c r="B140" s="39">
        <v>17513</v>
      </c>
      <c r="C140" s="40">
        <v>59998.67612377146</v>
      </c>
      <c r="D140" s="39">
        <v>135000</v>
      </c>
      <c r="E140" s="40">
        <f t="shared" ref="E140:E203" si="2">SUM(B140:D140)</f>
        <v>212511.67612377147</v>
      </c>
    </row>
    <row r="141" spans="1:5" x14ac:dyDescent="0.35">
      <c r="A141" s="32" t="s">
        <v>587</v>
      </c>
      <c r="B141" s="39">
        <v>168044</v>
      </c>
      <c r="C141" s="40">
        <v>649550.88499213452</v>
      </c>
      <c r="D141" s="39">
        <v>1459000</v>
      </c>
      <c r="E141" s="40">
        <f t="shared" si="2"/>
        <v>2276594.8849921348</v>
      </c>
    </row>
    <row r="142" spans="1:5" x14ac:dyDescent="0.35">
      <c r="A142" s="32" t="s">
        <v>588</v>
      </c>
      <c r="B142" s="39">
        <v>273982</v>
      </c>
      <c r="C142" s="40">
        <v>1112571.1357183077</v>
      </c>
      <c r="D142" s="39">
        <v>2499000</v>
      </c>
      <c r="E142" s="40">
        <f t="shared" si="2"/>
        <v>3885553.1357183075</v>
      </c>
    </row>
    <row r="143" spans="1:5" x14ac:dyDescent="0.35">
      <c r="A143" s="32" t="s">
        <v>589</v>
      </c>
      <c r="B143" s="39">
        <v>306447</v>
      </c>
      <c r="C143" s="40">
        <v>1184568.8965336434</v>
      </c>
      <c r="D143" s="39">
        <v>2660000</v>
      </c>
      <c r="E143" s="40">
        <f t="shared" si="2"/>
        <v>4151015.8965336434</v>
      </c>
    </row>
    <row r="144" spans="1:5" x14ac:dyDescent="0.35">
      <c r="A144" s="32" t="s">
        <v>590</v>
      </c>
      <c r="B144" s="39">
        <v>38051</v>
      </c>
      <c r="C144" s="41">
        <v>66690</v>
      </c>
      <c r="D144" s="42">
        <v>150000</v>
      </c>
      <c r="E144" s="40">
        <f t="shared" si="2"/>
        <v>254741</v>
      </c>
    </row>
    <row r="145" spans="1:5" x14ac:dyDescent="0.35">
      <c r="A145" s="32" t="s">
        <v>591</v>
      </c>
      <c r="B145" s="39">
        <v>124575</v>
      </c>
      <c r="C145" s="40">
        <v>413556.95961622027</v>
      </c>
      <c r="D145" s="39">
        <v>929000</v>
      </c>
      <c r="E145" s="40">
        <f t="shared" si="2"/>
        <v>1467131.9596162203</v>
      </c>
    </row>
    <row r="146" spans="1:5" x14ac:dyDescent="0.35">
      <c r="A146" s="32" t="s">
        <v>592</v>
      </c>
      <c r="B146" s="39">
        <v>62120</v>
      </c>
      <c r="C146" s="40">
        <v>254934.19920594362</v>
      </c>
      <c r="D146" s="39">
        <v>573000</v>
      </c>
      <c r="E146" s="40">
        <f t="shared" si="2"/>
        <v>890054.19920594362</v>
      </c>
    </row>
    <row r="147" spans="1:5" x14ac:dyDescent="0.35">
      <c r="A147" s="32" t="s">
        <v>593</v>
      </c>
      <c r="B147" s="39">
        <v>188712</v>
      </c>
      <c r="C147" s="40">
        <v>722459.39227362315</v>
      </c>
      <c r="D147" s="39">
        <v>1623000</v>
      </c>
      <c r="E147" s="40">
        <f t="shared" si="2"/>
        <v>2534171.392273623</v>
      </c>
    </row>
    <row r="148" spans="1:5" x14ac:dyDescent="0.35">
      <c r="A148" s="32" t="s">
        <v>594</v>
      </c>
      <c r="B148" s="39">
        <v>1347298</v>
      </c>
      <c r="C148" s="40">
        <v>5212049.1504932521</v>
      </c>
      <c r="D148" s="39">
        <v>11706000</v>
      </c>
      <c r="E148" s="40">
        <f t="shared" si="2"/>
        <v>18265347.150493253</v>
      </c>
    </row>
    <row r="149" spans="1:5" x14ac:dyDescent="0.35">
      <c r="A149" s="32" t="s">
        <v>595</v>
      </c>
      <c r="B149" s="39">
        <v>135033</v>
      </c>
      <c r="C149" s="40">
        <v>466744.5532395484</v>
      </c>
      <c r="D149" s="39">
        <v>1048000</v>
      </c>
      <c r="E149" s="40">
        <f t="shared" si="2"/>
        <v>1649777.5532395483</v>
      </c>
    </row>
    <row r="150" spans="1:5" x14ac:dyDescent="0.35">
      <c r="A150" s="32" t="s">
        <v>596</v>
      </c>
      <c r="B150" s="39">
        <v>963669</v>
      </c>
      <c r="C150" s="40">
        <v>3725011.5945523861</v>
      </c>
      <c r="D150" s="39">
        <v>8366000</v>
      </c>
      <c r="E150" s="40">
        <f t="shared" si="2"/>
        <v>13054680.594552387</v>
      </c>
    </row>
    <row r="151" spans="1:5" x14ac:dyDescent="0.35">
      <c r="A151" s="32" t="s">
        <v>597</v>
      </c>
      <c r="B151" s="39">
        <v>183906</v>
      </c>
      <c r="C151" s="40">
        <v>710896.16481943207</v>
      </c>
      <c r="D151" s="39">
        <v>1597000</v>
      </c>
      <c r="E151" s="40">
        <f t="shared" si="2"/>
        <v>2491802.164819432</v>
      </c>
    </row>
    <row r="152" spans="1:5" x14ac:dyDescent="0.35">
      <c r="A152" s="32" t="s">
        <v>598</v>
      </c>
      <c r="B152" s="39">
        <v>84354</v>
      </c>
      <c r="C152" s="40">
        <v>315033.70797418198</v>
      </c>
      <c r="D152" s="39">
        <v>708000</v>
      </c>
      <c r="E152" s="40">
        <f t="shared" si="2"/>
        <v>1107387.707974182</v>
      </c>
    </row>
    <row r="153" spans="1:5" x14ac:dyDescent="0.35">
      <c r="A153" s="32" t="s">
        <v>599</v>
      </c>
      <c r="B153" s="39">
        <v>231700</v>
      </c>
      <c r="C153" s="40">
        <v>897703.27569118969</v>
      </c>
      <c r="D153" s="39">
        <v>2016000</v>
      </c>
      <c r="E153" s="40">
        <f t="shared" si="2"/>
        <v>3145403.2756911898</v>
      </c>
    </row>
    <row r="154" spans="1:5" x14ac:dyDescent="0.35">
      <c r="A154" s="32" t="s">
        <v>600</v>
      </c>
      <c r="B154" s="39">
        <v>188411</v>
      </c>
      <c r="C154" s="40">
        <v>728304.43298675423</v>
      </c>
      <c r="D154" s="39">
        <v>1636000</v>
      </c>
      <c r="E154" s="40">
        <f t="shared" si="2"/>
        <v>2552715.432986754</v>
      </c>
    </row>
    <row r="155" spans="1:5" x14ac:dyDescent="0.35">
      <c r="A155" s="32" t="s">
        <v>601</v>
      </c>
      <c r="B155" s="39">
        <v>13620</v>
      </c>
      <c r="C155" s="40">
        <v>52650.903741488051</v>
      </c>
      <c r="D155" s="39">
        <v>118000</v>
      </c>
      <c r="E155" s="40">
        <f t="shared" si="2"/>
        <v>184270.90374148806</v>
      </c>
    </row>
    <row r="156" spans="1:5" x14ac:dyDescent="0.35">
      <c r="A156" s="32" t="s">
        <v>602</v>
      </c>
      <c r="B156" s="39">
        <v>513248</v>
      </c>
      <c r="C156" s="40">
        <v>1894960.898130741</v>
      </c>
      <c r="D156" s="39">
        <v>4256000</v>
      </c>
      <c r="E156" s="40">
        <f t="shared" si="2"/>
        <v>6664208.898130741</v>
      </c>
    </row>
    <row r="157" spans="1:5" x14ac:dyDescent="0.35">
      <c r="A157" s="32" t="s">
        <v>603</v>
      </c>
      <c r="B157" s="39">
        <v>172232</v>
      </c>
      <c r="C157" s="40">
        <v>1063800.6624558212</v>
      </c>
      <c r="D157" s="39">
        <v>2389000</v>
      </c>
      <c r="E157" s="40">
        <f t="shared" si="2"/>
        <v>3625032.6624558214</v>
      </c>
    </row>
    <row r="158" spans="1:5" x14ac:dyDescent="0.35">
      <c r="A158" s="32" t="s">
        <v>604</v>
      </c>
      <c r="B158" s="39">
        <v>88093</v>
      </c>
      <c r="C158" s="40">
        <v>309598.50317081966</v>
      </c>
      <c r="D158" s="39">
        <v>695000</v>
      </c>
      <c r="E158" s="40">
        <f t="shared" si="2"/>
        <v>1092691.5031708197</v>
      </c>
    </row>
    <row r="159" spans="1:5" x14ac:dyDescent="0.35">
      <c r="A159" s="32" t="s">
        <v>605</v>
      </c>
      <c r="B159" s="39">
        <v>1647720</v>
      </c>
      <c r="C159" s="40">
        <v>6369383.4750229735</v>
      </c>
      <c r="D159" s="39">
        <v>14305000</v>
      </c>
      <c r="E159" s="40">
        <f t="shared" si="2"/>
        <v>22322103.475022972</v>
      </c>
    </row>
    <row r="160" spans="1:5" x14ac:dyDescent="0.35">
      <c r="A160" s="32" t="s">
        <v>606</v>
      </c>
      <c r="B160" s="39">
        <v>107903</v>
      </c>
      <c r="C160" s="40">
        <v>417356.07344645797</v>
      </c>
      <c r="D160" s="39">
        <v>937000</v>
      </c>
      <c r="E160" s="40">
        <f t="shared" si="2"/>
        <v>1462259.073446458</v>
      </c>
    </row>
    <row r="161" spans="1:5" x14ac:dyDescent="0.35">
      <c r="A161" s="32" t="s">
        <v>607</v>
      </c>
      <c r="B161" s="39">
        <v>408802</v>
      </c>
      <c r="C161" s="40">
        <v>1568451.7846830327</v>
      </c>
      <c r="D161" s="39">
        <v>3523000</v>
      </c>
      <c r="E161" s="40">
        <f t="shared" si="2"/>
        <v>5500253.7846830329</v>
      </c>
    </row>
    <row r="162" spans="1:5" x14ac:dyDescent="0.35">
      <c r="A162" s="32" t="s">
        <v>608</v>
      </c>
      <c r="B162" s="39">
        <v>488092</v>
      </c>
      <c r="C162" s="40">
        <v>2225838.3419500324</v>
      </c>
      <c r="D162" s="39">
        <v>4999000</v>
      </c>
      <c r="E162" s="40">
        <f t="shared" si="2"/>
        <v>7712930.3419500329</v>
      </c>
    </row>
    <row r="163" spans="1:5" x14ac:dyDescent="0.35">
      <c r="A163" s="43" t="s">
        <v>609</v>
      </c>
      <c r="B163" s="39">
        <v>26209</v>
      </c>
      <c r="C163" s="41">
        <v>48128</v>
      </c>
      <c r="D163" s="42">
        <v>108000</v>
      </c>
      <c r="E163" s="40">
        <f t="shared" si="2"/>
        <v>182337</v>
      </c>
    </row>
    <row r="164" spans="1:5" x14ac:dyDescent="0.35">
      <c r="A164" s="32" t="s">
        <v>610</v>
      </c>
      <c r="B164" s="39">
        <v>1318445</v>
      </c>
      <c r="C164" s="40">
        <v>4709235.784528099</v>
      </c>
      <c r="D164" s="39">
        <v>10576000</v>
      </c>
      <c r="E164" s="40">
        <f t="shared" si="2"/>
        <v>16603680.784528099</v>
      </c>
    </row>
    <row r="165" spans="1:5" x14ac:dyDescent="0.35">
      <c r="A165" s="32" t="s">
        <v>611</v>
      </c>
      <c r="B165" s="39">
        <v>2412215</v>
      </c>
      <c r="C165" s="40">
        <v>9517154.2013298143</v>
      </c>
      <c r="D165" s="39">
        <v>21374000</v>
      </c>
      <c r="E165" s="40">
        <f t="shared" si="2"/>
        <v>33303369.201329812</v>
      </c>
    </row>
    <row r="166" spans="1:5" x14ac:dyDescent="0.35">
      <c r="A166" s="32" t="s">
        <v>612</v>
      </c>
      <c r="B166" s="39">
        <v>273928</v>
      </c>
      <c r="C166" s="40">
        <v>964243.06304150925</v>
      </c>
      <c r="D166" s="39">
        <v>2166000</v>
      </c>
      <c r="E166" s="40">
        <f t="shared" si="2"/>
        <v>3404171.0630415091</v>
      </c>
    </row>
    <row r="167" spans="1:5" x14ac:dyDescent="0.35">
      <c r="A167" s="32" t="s">
        <v>613</v>
      </c>
      <c r="B167" s="39">
        <v>103855</v>
      </c>
      <c r="C167" s="40">
        <v>401473.30560994189</v>
      </c>
      <c r="D167" s="39">
        <v>902000</v>
      </c>
      <c r="E167" s="40">
        <f t="shared" si="2"/>
        <v>1407328.3056099419</v>
      </c>
    </row>
    <row r="168" spans="1:5" x14ac:dyDescent="0.35">
      <c r="A168" s="32" t="s">
        <v>614</v>
      </c>
      <c r="B168" s="39">
        <v>62606</v>
      </c>
      <c r="C168" s="40">
        <v>242190.25401170438</v>
      </c>
      <c r="D168" s="39">
        <v>544000</v>
      </c>
      <c r="E168" s="40">
        <f t="shared" si="2"/>
        <v>848796.25401170435</v>
      </c>
    </row>
    <row r="169" spans="1:5" x14ac:dyDescent="0.35">
      <c r="A169" s="32" t="s">
        <v>615</v>
      </c>
      <c r="B169" s="39">
        <v>126312</v>
      </c>
      <c r="C169" s="40">
        <v>488586.20509746479</v>
      </c>
      <c r="D169" s="39">
        <v>1097000</v>
      </c>
      <c r="E169" s="40">
        <f t="shared" si="2"/>
        <v>1711898.2050974648</v>
      </c>
    </row>
    <row r="170" spans="1:5" x14ac:dyDescent="0.35">
      <c r="A170" s="32" t="s">
        <v>616</v>
      </c>
      <c r="B170" s="39">
        <v>328836</v>
      </c>
      <c r="C170" s="40">
        <v>1271915.9879696057</v>
      </c>
      <c r="D170" s="39">
        <v>2857000</v>
      </c>
      <c r="E170" s="40">
        <f t="shared" si="2"/>
        <v>4457751.9879696053</v>
      </c>
    </row>
    <row r="171" spans="1:5" x14ac:dyDescent="0.35">
      <c r="A171" s="32" t="s">
        <v>617</v>
      </c>
      <c r="B171" s="39">
        <v>418204</v>
      </c>
      <c r="C171" s="40">
        <v>1616614.0094127674</v>
      </c>
      <c r="D171" s="39">
        <v>3631000</v>
      </c>
      <c r="E171" s="40">
        <f t="shared" si="2"/>
        <v>5665818.0094127674</v>
      </c>
    </row>
    <row r="172" spans="1:5" x14ac:dyDescent="0.35">
      <c r="A172" s="32" t="s">
        <v>618</v>
      </c>
      <c r="B172" s="39">
        <v>285267</v>
      </c>
      <c r="C172" s="40">
        <v>1146971.3308112824</v>
      </c>
      <c r="D172" s="39">
        <v>2576000</v>
      </c>
      <c r="E172" s="40">
        <f t="shared" si="2"/>
        <v>4008238.3308112826</v>
      </c>
    </row>
    <row r="173" spans="1:5" x14ac:dyDescent="0.35">
      <c r="A173" s="32" t="s">
        <v>619</v>
      </c>
      <c r="B173" s="39">
        <v>130576</v>
      </c>
      <c r="C173" s="40">
        <v>547469.21680019901</v>
      </c>
      <c r="D173" s="39">
        <v>1230000</v>
      </c>
      <c r="E173" s="40">
        <f t="shared" si="2"/>
        <v>1908045.2168001989</v>
      </c>
    </row>
    <row r="174" spans="1:5" x14ac:dyDescent="0.35">
      <c r="A174" s="32" t="s">
        <v>620</v>
      </c>
      <c r="B174" s="39">
        <v>772044</v>
      </c>
      <c r="C174" s="40">
        <v>2825542.1212500497</v>
      </c>
      <c r="D174" s="39">
        <v>6346000</v>
      </c>
      <c r="E174" s="40">
        <f t="shared" si="2"/>
        <v>9943586.1212500501</v>
      </c>
    </row>
    <row r="175" spans="1:5" x14ac:dyDescent="0.35">
      <c r="A175" s="32" t="s">
        <v>621</v>
      </c>
      <c r="B175" s="39">
        <v>555471</v>
      </c>
      <c r="C175" s="40">
        <v>2147201.8899296322</v>
      </c>
      <c r="D175" s="39">
        <v>4822000</v>
      </c>
      <c r="E175" s="40">
        <f t="shared" si="2"/>
        <v>7524672.8899296317</v>
      </c>
    </row>
    <row r="176" spans="1:5" x14ac:dyDescent="0.35">
      <c r="A176" s="32" t="s">
        <v>622</v>
      </c>
      <c r="B176" s="39">
        <v>490972</v>
      </c>
      <c r="C176" s="40">
        <v>1980785.7419018475</v>
      </c>
      <c r="D176" s="39">
        <v>4449000</v>
      </c>
      <c r="E176" s="40">
        <f t="shared" si="2"/>
        <v>6920757.7419018475</v>
      </c>
    </row>
    <row r="177" spans="1:5" x14ac:dyDescent="0.35">
      <c r="A177" s="32" t="s">
        <v>623</v>
      </c>
      <c r="B177" s="39">
        <v>26148</v>
      </c>
      <c r="C177" s="40">
        <v>55649.861747891468</v>
      </c>
      <c r="D177" s="39">
        <v>125000</v>
      </c>
      <c r="E177" s="40">
        <f t="shared" si="2"/>
        <v>206797.86174789147</v>
      </c>
    </row>
    <row r="178" spans="1:5" x14ac:dyDescent="0.35">
      <c r="A178" s="32" t="s">
        <v>624</v>
      </c>
      <c r="B178" s="39">
        <v>2107760</v>
      </c>
      <c r="C178" s="40">
        <v>7461592.9218908641</v>
      </c>
      <c r="D178" s="39">
        <v>16758000</v>
      </c>
      <c r="E178" s="40">
        <f t="shared" si="2"/>
        <v>26327352.921890862</v>
      </c>
    </row>
    <row r="179" spans="1:5" x14ac:dyDescent="0.35">
      <c r="A179" s="32" t="s">
        <v>625</v>
      </c>
      <c r="B179" s="39">
        <v>71635</v>
      </c>
      <c r="C179" s="40">
        <v>276948.24235923891</v>
      </c>
      <c r="D179" s="39">
        <v>622000</v>
      </c>
      <c r="E179" s="40">
        <f t="shared" si="2"/>
        <v>970583.24235923891</v>
      </c>
    </row>
    <row r="180" spans="1:5" x14ac:dyDescent="0.35">
      <c r="A180" s="32" t="s">
        <v>626</v>
      </c>
      <c r="B180" s="39">
        <v>543139</v>
      </c>
      <c r="C180" s="40">
        <v>2100308.2049206109</v>
      </c>
      <c r="D180" s="39">
        <v>4717000</v>
      </c>
      <c r="E180" s="40">
        <f t="shared" si="2"/>
        <v>7360447.2049206104</v>
      </c>
    </row>
    <row r="181" spans="1:5" x14ac:dyDescent="0.35">
      <c r="A181" s="32" t="s">
        <v>627</v>
      </c>
      <c r="B181" s="39">
        <v>771228</v>
      </c>
      <c r="C181" s="40">
        <v>2981341.5676152525</v>
      </c>
      <c r="D181" s="39">
        <v>6696000</v>
      </c>
      <c r="E181" s="40">
        <f t="shared" si="2"/>
        <v>10448569.567615252</v>
      </c>
    </row>
    <row r="182" spans="1:5" x14ac:dyDescent="0.35">
      <c r="A182" s="32" t="s">
        <v>628</v>
      </c>
      <c r="B182" s="39">
        <v>10772</v>
      </c>
      <c r="C182" s="41">
        <v>102456</v>
      </c>
      <c r="D182" s="42">
        <v>230000</v>
      </c>
      <c r="E182" s="40">
        <f t="shared" si="2"/>
        <v>343228</v>
      </c>
    </row>
    <row r="183" spans="1:5" x14ac:dyDescent="0.35">
      <c r="A183" s="32" t="s">
        <v>629</v>
      </c>
      <c r="B183" s="39">
        <v>140616</v>
      </c>
      <c r="C183" s="40">
        <v>543533.49100003834</v>
      </c>
      <c r="D183" s="39">
        <v>1221000</v>
      </c>
      <c r="E183" s="40">
        <f t="shared" si="2"/>
        <v>1905149.4910000383</v>
      </c>
    </row>
    <row r="184" spans="1:5" x14ac:dyDescent="0.35">
      <c r="A184" s="32" t="s">
        <v>630</v>
      </c>
      <c r="B184" s="39">
        <v>215741</v>
      </c>
      <c r="C184" s="40">
        <v>833970.53905619145</v>
      </c>
      <c r="D184" s="39">
        <v>1873000</v>
      </c>
      <c r="E184" s="40">
        <f t="shared" si="2"/>
        <v>2922711.5390561912</v>
      </c>
    </row>
    <row r="185" spans="1:5" x14ac:dyDescent="0.35">
      <c r="A185" s="32" t="s">
        <v>631</v>
      </c>
      <c r="B185" s="39">
        <v>222276</v>
      </c>
      <c r="C185" s="40">
        <v>859878.02335229039</v>
      </c>
      <c r="D185" s="39">
        <v>1931000</v>
      </c>
      <c r="E185" s="40">
        <f t="shared" si="2"/>
        <v>3013154.0233522905</v>
      </c>
    </row>
    <row r="186" spans="1:5" x14ac:dyDescent="0.35">
      <c r="A186" s="32" t="s">
        <v>632</v>
      </c>
      <c r="B186" s="39">
        <v>40905</v>
      </c>
      <c r="C186" s="40">
        <v>158131.60785174419</v>
      </c>
      <c r="D186" s="39">
        <v>355000</v>
      </c>
      <c r="E186" s="40">
        <f t="shared" si="2"/>
        <v>554036.60785174416</v>
      </c>
    </row>
    <row r="187" spans="1:5" x14ac:dyDescent="0.35">
      <c r="A187" s="32" t="s">
        <v>633</v>
      </c>
      <c r="B187" s="39">
        <v>341526</v>
      </c>
      <c r="C187" s="40">
        <v>1710417.6427605634</v>
      </c>
      <c r="D187" s="39">
        <v>3841000</v>
      </c>
      <c r="E187" s="40">
        <f t="shared" si="2"/>
        <v>5892943.6427605636</v>
      </c>
    </row>
    <row r="188" spans="1:5" x14ac:dyDescent="0.35">
      <c r="A188" s="32" t="s">
        <v>634</v>
      </c>
      <c r="B188" s="39">
        <v>1233113</v>
      </c>
      <c r="C188" s="40">
        <v>4766472.9472598573</v>
      </c>
      <c r="D188" s="39">
        <v>10705000</v>
      </c>
      <c r="E188" s="40">
        <f t="shared" si="2"/>
        <v>16704585.947259858</v>
      </c>
    </row>
    <row r="189" spans="1:5" x14ac:dyDescent="0.35">
      <c r="A189" s="32" t="s">
        <v>635</v>
      </c>
      <c r="B189" s="39">
        <v>526762</v>
      </c>
      <c r="C189" s="40">
        <v>2036224.1803629536</v>
      </c>
      <c r="D189" s="39">
        <v>4573000</v>
      </c>
      <c r="E189" s="40">
        <f t="shared" si="2"/>
        <v>7135986.1803629538</v>
      </c>
    </row>
    <row r="190" spans="1:5" x14ac:dyDescent="0.35">
      <c r="A190" s="32" t="s">
        <v>636</v>
      </c>
      <c r="B190" s="39">
        <v>114472</v>
      </c>
      <c r="C190" s="40">
        <v>430145.55596400483</v>
      </c>
      <c r="D190" s="39">
        <v>966000</v>
      </c>
      <c r="E190" s="40">
        <f t="shared" si="2"/>
        <v>1510617.5559640047</v>
      </c>
    </row>
    <row r="191" spans="1:5" x14ac:dyDescent="0.35">
      <c r="A191" s="32" t="s">
        <v>637</v>
      </c>
      <c r="B191" s="39">
        <v>29344</v>
      </c>
      <c r="C191" s="40">
        <v>103145.28995776412</v>
      </c>
      <c r="D191" s="39">
        <v>232000</v>
      </c>
      <c r="E191" s="40">
        <f t="shared" si="2"/>
        <v>364489.28995776409</v>
      </c>
    </row>
    <row r="192" spans="1:5" x14ac:dyDescent="0.35">
      <c r="A192" s="32" t="s">
        <v>638</v>
      </c>
      <c r="B192" s="39">
        <v>104948</v>
      </c>
      <c r="C192" s="40">
        <v>348780.11721109675</v>
      </c>
      <c r="D192" s="39">
        <v>783000</v>
      </c>
      <c r="E192" s="40">
        <f t="shared" si="2"/>
        <v>1236728.1172110967</v>
      </c>
    </row>
    <row r="193" spans="1:5" x14ac:dyDescent="0.35">
      <c r="A193" s="32" t="s">
        <v>639</v>
      </c>
      <c r="B193" s="39">
        <v>21331</v>
      </c>
      <c r="C193" s="40">
        <v>82516.882499401399</v>
      </c>
      <c r="D193" s="39">
        <v>185000</v>
      </c>
      <c r="E193" s="40">
        <f t="shared" si="2"/>
        <v>288847.8824994014</v>
      </c>
    </row>
    <row r="194" spans="1:5" x14ac:dyDescent="0.35">
      <c r="A194" s="32" t="s">
        <v>640</v>
      </c>
      <c r="B194" s="39">
        <v>36155</v>
      </c>
      <c r="C194" s="40">
        <v>135649.18080157027</v>
      </c>
      <c r="D194" s="39">
        <v>305000</v>
      </c>
      <c r="E194" s="40">
        <f t="shared" si="2"/>
        <v>476804.1808015703</v>
      </c>
    </row>
    <row r="195" spans="1:5" x14ac:dyDescent="0.35">
      <c r="A195" s="32" t="s">
        <v>641</v>
      </c>
      <c r="B195" s="39">
        <v>79679</v>
      </c>
      <c r="C195" s="40">
        <v>308014.45485290373</v>
      </c>
      <c r="D195" s="39">
        <v>692000</v>
      </c>
      <c r="E195" s="40">
        <f t="shared" si="2"/>
        <v>1079693.4548529037</v>
      </c>
    </row>
    <row r="196" spans="1:5" x14ac:dyDescent="0.35">
      <c r="A196" s="32" t="s">
        <v>642</v>
      </c>
      <c r="B196" s="39">
        <v>298427</v>
      </c>
      <c r="C196" s="40">
        <v>1445019.6171917131</v>
      </c>
      <c r="D196" s="39">
        <v>3245000</v>
      </c>
      <c r="E196" s="40">
        <f t="shared" si="2"/>
        <v>4988446.6171917133</v>
      </c>
    </row>
    <row r="197" spans="1:5" x14ac:dyDescent="0.35">
      <c r="A197" s="32" t="s">
        <v>643</v>
      </c>
      <c r="B197" s="39">
        <v>325495</v>
      </c>
      <c r="C197" s="40">
        <v>1183036.8908709362</v>
      </c>
      <c r="D197" s="39">
        <v>2657000</v>
      </c>
      <c r="E197" s="40">
        <f t="shared" si="2"/>
        <v>4165531.8908709362</v>
      </c>
    </row>
    <row r="198" spans="1:5" x14ac:dyDescent="0.35">
      <c r="A198" s="32" t="s">
        <v>644</v>
      </c>
      <c r="B198" s="39">
        <v>1170074</v>
      </c>
      <c r="C198" s="40">
        <v>4526452.2214371664</v>
      </c>
      <c r="D198" s="39">
        <v>10166000</v>
      </c>
      <c r="E198" s="40">
        <f t="shared" si="2"/>
        <v>15862526.221437167</v>
      </c>
    </row>
    <row r="199" spans="1:5" x14ac:dyDescent="0.35">
      <c r="A199" s="32" t="s">
        <v>645</v>
      </c>
      <c r="B199" s="39">
        <v>24703</v>
      </c>
      <c r="C199" s="40">
        <v>8775.6927345731001</v>
      </c>
      <c r="D199" s="39">
        <v>20000</v>
      </c>
      <c r="E199" s="40">
        <f t="shared" si="2"/>
        <v>53478.692734573102</v>
      </c>
    </row>
    <row r="200" spans="1:5" x14ac:dyDescent="0.35">
      <c r="A200" s="32" t="s">
        <v>646</v>
      </c>
      <c r="B200" s="39">
        <v>48916</v>
      </c>
      <c r="C200" s="40">
        <v>93777.612020191649</v>
      </c>
      <c r="D200" s="39">
        <v>211000</v>
      </c>
      <c r="E200" s="40">
        <f t="shared" si="2"/>
        <v>353693.61202019162</v>
      </c>
    </row>
    <row r="201" spans="1:5" x14ac:dyDescent="0.35">
      <c r="A201" s="32" t="s">
        <v>647</v>
      </c>
      <c r="B201" s="39">
        <v>4226988</v>
      </c>
      <c r="C201" s="40">
        <v>16339019.289399192</v>
      </c>
      <c r="D201" s="39">
        <v>36695000</v>
      </c>
      <c r="E201" s="40">
        <f t="shared" si="2"/>
        <v>57261007.289399192</v>
      </c>
    </row>
    <row r="202" spans="1:5" x14ac:dyDescent="0.35">
      <c r="A202" s="32" t="s">
        <v>648</v>
      </c>
      <c r="B202" s="39">
        <v>73036</v>
      </c>
      <c r="C202" s="40">
        <v>282497.29047087039</v>
      </c>
      <c r="D202" s="39">
        <v>634000</v>
      </c>
      <c r="E202" s="40">
        <f t="shared" si="2"/>
        <v>989533.29047087044</v>
      </c>
    </row>
    <row r="203" spans="1:5" x14ac:dyDescent="0.35">
      <c r="A203" s="32" t="s">
        <v>649</v>
      </c>
      <c r="B203" s="39">
        <v>13812</v>
      </c>
      <c r="C203" s="40">
        <v>49339.689803832232</v>
      </c>
      <c r="D203" s="39">
        <v>111000</v>
      </c>
      <c r="E203" s="40">
        <f t="shared" si="2"/>
        <v>174151.68980383224</v>
      </c>
    </row>
    <row r="204" spans="1:5" x14ac:dyDescent="0.35">
      <c r="A204" s="32" t="s">
        <v>650</v>
      </c>
      <c r="B204" s="39">
        <v>34938</v>
      </c>
      <c r="C204" s="40">
        <v>125787.09763951479</v>
      </c>
      <c r="D204" s="39">
        <v>282000</v>
      </c>
      <c r="E204" s="40">
        <f t="shared" ref="E204:E267" si="3">SUM(B204:D204)</f>
        <v>442725.09763951477</v>
      </c>
    </row>
    <row r="205" spans="1:5" x14ac:dyDescent="0.35">
      <c r="A205" s="32" t="s">
        <v>651</v>
      </c>
      <c r="B205" s="39">
        <v>628658</v>
      </c>
      <c r="C205" s="40">
        <v>1265905.0612929966</v>
      </c>
      <c r="D205" s="39">
        <v>2843000</v>
      </c>
      <c r="E205" s="40">
        <f t="shared" si="3"/>
        <v>4737563.0612929966</v>
      </c>
    </row>
    <row r="206" spans="1:5" x14ac:dyDescent="0.35">
      <c r="A206" s="32" t="s">
        <v>652</v>
      </c>
      <c r="B206" s="39">
        <v>301564</v>
      </c>
      <c r="C206" s="40">
        <v>1416405.9148247598</v>
      </c>
      <c r="D206" s="39">
        <v>3181000</v>
      </c>
      <c r="E206" s="40">
        <f t="shared" si="3"/>
        <v>4898969.9148247596</v>
      </c>
    </row>
    <row r="207" spans="1:5" x14ac:dyDescent="0.35">
      <c r="A207" s="32" t="s">
        <v>653</v>
      </c>
      <c r="B207" s="39">
        <v>75043</v>
      </c>
      <c r="C207" s="40">
        <v>290085.76013349422</v>
      </c>
      <c r="D207" s="39">
        <v>651000</v>
      </c>
      <c r="E207" s="40">
        <f t="shared" si="3"/>
        <v>1016128.7601334942</v>
      </c>
    </row>
    <row r="208" spans="1:5" x14ac:dyDescent="0.35">
      <c r="A208" s="32" t="s">
        <v>654</v>
      </c>
      <c r="B208" s="39">
        <v>1256512</v>
      </c>
      <c r="C208" s="40">
        <v>4857075.9573123157</v>
      </c>
      <c r="D208" s="39">
        <v>10908000</v>
      </c>
      <c r="E208" s="40">
        <f t="shared" si="3"/>
        <v>17021587.957312316</v>
      </c>
    </row>
    <row r="209" spans="1:5" x14ac:dyDescent="0.35">
      <c r="A209" s="32" t="s">
        <v>655</v>
      </c>
      <c r="B209" s="39">
        <v>368513</v>
      </c>
      <c r="C209" s="40">
        <v>1489707.9946862645</v>
      </c>
      <c r="D209" s="39">
        <v>3346000</v>
      </c>
      <c r="E209" s="40">
        <f t="shared" si="3"/>
        <v>5204220.9946862645</v>
      </c>
    </row>
    <row r="210" spans="1:5" x14ac:dyDescent="0.35">
      <c r="A210" s="32" t="s">
        <v>656</v>
      </c>
      <c r="B210" s="39">
        <v>61730</v>
      </c>
      <c r="C210" s="40">
        <v>238800.97609123547</v>
      </c>
      <c r="D210" s="39">
        <v>536000</v>
      </c>
      <c r="E210" s="40">
        <f t="shared" si="3"/>
        <v>836530.97609123541</v>
      </c>
    </row>
    <row r="211" spans="1:5" x14ac:dyDescent="0.35">
      <c r="A211" s="32" t="s">
        <v>657</v>
      </c>
      <c r="B211" s="39">
        <v>169681</v>
      </c>
      <c r="C211" s="40">
        <v>417668.32937771041</v>
      </c>
      <c r="D211" s="39">
        <v>938000</v>
      </c>
      <c r="E211" s="40">
        <f t="shared" si="3"/>
        <v>1525349.3293777104</v>
      </c>
    </row>
    <row r="212" spans="1:5" x14ac:dyDescent="0.35">
      <c r="A212" s="32" t="s">
        <v>658</v>
      </c>
      <c r="B212" s="39">
        <v>649366</v>
      </c>
      <c r="C212" s="40">
        <v>2349914.5372995599</v>
      </c>
      <c r="D212" s="39">
        <v>5278000</v>
      </c>
      <c r="E212" s="40">
        <f t="shared" si="3"/>
        <v>8277280.5372995604</v>
      </c>
    </row>
    <row r="213" spans="1:5" x14ac:dyDescent="0.35">
      <c r="A213" s="32" t="s">
        <v>659</v>
      </c>
      <c r="B213" s="39">
        <v>386787</v>
      </c>
      <c r="C213" s="40">
        <v>1495198.4948107863</v>
      </c>
      <c r="D213" s="39">
        <v>3358000</v>
      </c>
      <c r="E213" s="40">
        <f t="shared" si="3"/>
        <v>5239985.4948107861</v>
      </c>
    </row>
    <row r="214" spans="1:5" x14ac:dyDescent="0.35">
      <c r="A214" s="32" t="s">
        <v>660</v>
      </c>
      <c r="B214" s="39">
        <v>2412933</v>
      </c>
      <c r="C214" s="40">
        <v>9326749.6419167519</v>
      </c>
      <c r="D214" s="39">
        <v>20947000</v>
      </c>
      <c r="E214" s="40">
        <f t="shared" si="3"/>
        <v>32686682.641916752</v>
      </c>
    </row>
    <row r="215" spans="1:5" x14ac:dyDescent="0.35">
      <c r="A215" s="32" t="s">
        <v>661</v>
      </c>
      <c r="B215" s="39">
        <v>21319</v>
      </c>
      <c r="C215" s="40">
        <v>91029.109291980276</v>
      </c>
      <c r="D215" s="39">
        <v>204000</v>
      </c>
      <c r="E215" s="40">
        <f t="shared" si="3"/>
        <v>316348.10929198028</v>
      </c>
    </row>
    <row r="216" spans="1:5" x14ac:dyDescent="0.35">
      <c r="A216" s="32" t="s">
        <v>662</v>
      </c>
      <c r="B216" s="39">
        <v>34290</v>
      </c>
      <c r="C216" s="40">
        <v>155087.11252203316</v>
      </c>
      <c r="D216" s="39">
        <v>348000</v>
      </c>
      <c r="E216" s="40">
        <f t="shared" si="3"/>
        <v>537377.11252203316</v>
      </c>
    </row>
    <row r="217" spans="1:5" x14ac:dyDescent="0.35">
      <c r="A217" s="32" t="s">
        <v>663</v>
      </c>
      <c r="B217" s="39">
        <v>388732</v>
      </c>
      <c r="C217" s="40">
        <v>1657259.3231307899</v>
      </c>
      <c r="D217" s="39">
        <v>3722000</v>
      </c>
      <c r="E217" s="40">
        <f t="shared" si="3"/>
        <v>5767991.3231307901</v>
      </c>
    </row>
    <row r="218" spans="1:5" x14ac:dyDescent="0.35">
      <c r="A218" s="32" t="s">
        <v>664</v>
      </c>
      <c r="B218" s="39">
        <v>46975</v>
      </c>
      <c r="C218" s="40">
        <v>198604.53027438803</v>
      </c>
      <c r="D218" s="39">
        <v>446000</v>
      </c>
      <c r="E218" s="40">
        <f t="shared" si="3"/>
        <v>691579.53027438803</v>
      </c>
    </row>
    <row r="219" spans="1:5" x14ac:dyDescent="0.35">
      <c r="A219" s="32" t="s">
        <v>665</v>
      </c>
      <c r="B219" s="39">
        <v>825222</v>
      </c>
      <c r="C219" s="40">
        <v>3189941.5403556684</v>
      </c>
      <c r="D219" s="39">
        <v>7164000</v>
      </c>
      <c r="E219" s="40">
        <f t="shared" si="3"/>
        <v>11179163.540355667</v>
      </c>
    </row>
    <row r="220" spans="1:5" x14ac:dyDescent="0.35">
      <c r="A220" s="32" t="s">
        <v>666</v>
      </c>
      <c r="B220" s="39">
        <v>91953</v>
      </c>
      <c r="C220" s="40">
        <v>355451.33507566655</v>
      </c>
      <c r="D220" s="39">
        <v>798000</v>
      </c>
      <c r="E220" s="40">
        <f t="shared" si="3"/>
        <v>1245404.3350756667</v>
      </c>
    </row>
    <row r="221" spans="1:5" x14ac:dyDescent="0.35">
      <c r="A221" s="32" t="s">
        <v>667</v>
      </c>
      <c r="B221" s="39">
        <v>121415</v>
      </c>
      <c r="C221" s="40">
        <v>449912.00694547285</v>
      </c>
      <c r="D221" s="39">
        <v>1010000</v>
      </c>
      <c r="E221" s="40">
        <f t="shared" si="3"/>
        <v>1581327.0069454729</v>
      </c>
    </row>
    <row r="222" spans="1:5" x14ac:dyDescent="0.35">
      <c r="A222" s="32" t="s">
        <v>668</v>
      </c>
      <c r="B222" s="39">
        <v>118795</v>
      </c>
      <c r="C222" s="40">
        <v>459175.59957262786</v>
      </c>
      <c r="D222" s="39">
        <v>1031000</v>
      </c>
      <c r="E222" s="40">
        <f t="shared" si="3"/>
        <v>1608970.5995726278</v>
      </c>
    </row>
    <row r="223" spans="1:5" x14ac:dyDescent="0.35">
      <c r="A223" s="32" t="s">
        <v>669</v>
      </c>
      <c r="B223" s="39">
        <v>180451</v>
      </c>
      <c r="C223" s="40">
        <v>697527.70776268805</v>
      </c>
      <c r="D223" s="39">
        <v>1567000</v>
      </c>
      <c r="E223" s="40">
        <f t="shared" si="3"/>
        <v>2444978.7077626879</v>
      </c>
    </row>
    <row r="224" spans="1:5" x14ac:dyDescent="0.35">
      <c r="A224" s="32" t="s">
        <v>670</v>
      </c>
      <c r="B224" s="39">
        <v>101424</v>
      </c>
      <c r="C224" s="40">
        <v>400874.81507504138</v>
      </c>
      <c r="D224" s="39">
        <v>900000</v>
      </c>
      <c r="E224" s="40">
        <f t="shared" si="3"/>
        <v>1402298.8150750413</v>
      </c>
    </row>
    <row r="225" spans="1:5" x14ac:dyDescent="0.35">
      <c r="A225" s="32" t="s">
        <v>671</v>
      </c>
      <c r="B225" s="39">
        <v>3925007</v>
      </c>
      <c r="C225" s="40">
        <v>15171796.860379811</v>
      </c>
      <c r="D225" s="39">
        <v>34074000</v>
      </c>
      <c r="E225" s="40">
        <f t="shared" si="3"/>
        <v>53170803.860379815</v>
      </c>
    </row>
    <row r="226" spans="1:5" x14ac:dyDescent="0.35">
      <c r="A226" s="32" t="s">
        <v>672</v>
      </c>
      <c r="B226" s="39">
        <v>79080</v>
      </c>
      <c r="C226" s="40">
        <v>305922.9906467027</v>
      </c>
      <c r="D226" s="39">
        <v>687000</v>
      </c>
      <c r="E226" s="40">
        <f t="shared" si="3"/>
        <v>1072002.9906467027</v>
      </c>
    </row>
    <row r="227" spans="1:5" x14ac:dyDescent="0.35">
      <c r="A227" s="32" t="s">
        <v>673</v>
      </c>
      <c r="B227" s="39">
        <v>1570204</v>
      </c>
      <c r="C227" s="40">
        <v>6069406.3577338699</v>
      </c>
      <c r="D227" s="39">
        <v>13631000</v>
      </c>
      <c r="E227" s="40">
        <f t="shared" si="3"/>
        <v>21270610.357733868</v>
      </c>
    </row>
    <row r="228" spans="1:5" x14ac:dyDescent="0.35">
      <c r="A228" s="32" t="s">
        <v>674</v>
      </c>
      <c r="B228" s="39">
        <v>214870</v>
      </c>
      <c r="C228" s="40">
        <v>778258.87665523961</v>
      </c>
      <c r="D228" s="39">
        <v>1748000</v>
      </c>
      <c r="E228" s="40">
        <f t="shared" si="3"/>
        <v>2741128.8766552396</v>
      </c>
    </row>
    <row r="229" spans="1:5" x14ac:dyDescent="0.35">
      <c r="A229" s="32" t="s">
        <v>675</v>
      </c>
      <c r="B229" s="39">
        <v>47071</v>
      </c>
      <c r="C229" s="40">
        <v>182097.2505753671</v>
      </c>
      <c r="D229" s="39">
        <v>409000</v>
      </c>
      <c r="E229" s="40">
        <f t="shared" si="3"/>
        <v>638168.25057536713</v>
      </c>
    </row>
    <row r="230" spans="1:5" x14ac:dyDescent="0.35">
      <c r="A230" s="32" t="s">
        <v>676</v>
      </c>
      <c r="B230" s="39">
        <v>332900</v>
      </c>
      <c r="C230" s="40">
        <v>1287066.9059672488</v>
      </c>
      <c r="D230" s="39">
        <v>2891000</v>
      </c>
      <c r="E230" s="40">
        <f t="shared" si="3"/>
        <v>4510966.9059672486</v>
      </c>
    </row>
    <row r="231" spans="1:5" x14ac:dyDescent="0.35">
      <c r="A231" s="32" t="s">
        <v>677</v>
      </c>
      <c r="B231" s="39">
        <v>243616</v>
      </c>
      <c r="C231" s="40">
        <v>482510.22510184487</v>
      </c>
      <c r="D231" s="39">
        <v>1084000</v>
      </c>
      <c r="E231" s="40">
        <f t="shared" si="3"/>
        <v>1810126.2251018449</v>
      </c>
    </row>
    <row r="232" spans="1:5" x14ac:dyDescent="0.35">
      <c r="A232" s="32" t="s">
        <v>678</v>
      </c>
      <c r="B232" s="39">
        <v>423679</v>
      </c>
      <c r="C232" s="40">
        <v>1639008.6144822764</v>
      </c>
      <c r="D232" s="39">
        <v>3681000</v>
      </c>
      <c r="E232" s="40">
        <f t="shared" si="3"/>
        <v>5743687.6144822761</v>
      </c>
    </row>
    <row r="233" spans="1:5" x14ac:dyDescent="0.35">
      <c r="A233" s="32" t="s">
        <v>679</v>
      </c>
      <c r="B233" s="39">
        <v>12217</v>
      </c>
      <c r="C233" s="41">
        <v>28015</v>
      </c>
      <c r="D233" s="42">
        <v>63000</v>
      </c>
      <c r="E233" s="40">
        <f t="shared" si="3"/>
        <v>103232</v>
      </c>
    </row>
    <row r="234" spans="1:5" x14ac:dyDescent="0.35">
      <c r="A234" s="32" t="s">
        <v>680</v>
      </c>
      <c r="B234" s="39">
        <v>45295</v>
      </c>
      <c r="C234" s="40">
        <v>165495.64356378032</v>
      </c>
      <c r="D234" s="39">
        <v>372000</v>
      </c>
      <c r="E234" s="40">
        <f t="shared" si="3"/>
        <v>582790.64356378035</v>
      </c>
    </row>
    <row r="235" spans="1:5" x14ac:dyDescent="0.35">
      <c r="A235" s="32" t="s">
        <v>681</v>
      </c>
      <c r="B235" s="39">
        <v>503500</v>
      </c>
      <c r="C235" s="40">
        <v>1946294.4721622576</v>
      </c>
      <c r="D235" s="39">
        <v>4371000</v>
      </c>
      <c r="E235" s="40">
        <f t="shared" si="3"/>
        <v>6820794.4721622579</v>
      </c>
    </row>
    <row r="236" spans="1:5" x14ac:dyDescent="0.35">
      <c r="A236" s="32" t="s">
        <v>682</v>
      </c>
      <c r="B236" s="39">
        <v>82570</v>
      </c>
      <c r="C236" s="40">
        <v>319174.35172922706</v>
      </c>
      <c r="D236" s="39">
        <v>717000</v>
      </c>
      <c r="E236" s="40">
        <f t="shared" si="3"/>
        <v>1118744.351729227</v>
      </c>
    </row>
    <row r="237" spans="1:5" x14ac:dyDescent="0.35">
      <c r="A237" s="32" t="s">
        <v>683</v>
      </c>
      <c r="B237" s="39">
        <v>18274</v>
      </c>
      <c r="C237" s="40">
        <v>70641.399113957974</v>
      </c>
      <c r="D237" s="39">
        <v>159000</v>
      </c>
      <c r="E237" s="40">
        <f t="shared" si="3"/>
        <v>247915.39911395797</v>
      </c>
    </row>
    <row r="238" spans="1:5" x14ac:dyDescent="0.35">
      <c r="A238" s="32" t="s">
        <v>684</v>
      </c>
      <c r="B238" s="39">
        <v>44353</v>
      </c>
      <c r="C238" s="41">
        <v>0</v>
      </c>
      <c r="D238" s="42">
        <v>0</v>
      </c>
      <c r="E238" s="40">
        <f t="shared" si="3"/>
        <v>44353</v>
      </c>
    </row>
    <row r="239" spans="1:5" x14ac:dyDescent="0.35">
      <c r="A239" s="32" t="s">
        <v>685</v>
      </c>
      <c r="B239" s="39">
        <v>21773</v>
      </c>
      <c r="C239" s="40">
        <v>49560.871088469357</v>
      </c>
      <c r="D239" s="39">
        <v>111000</v>
      </c>
      <c r="E239" s="40">
        <f t="shared" si="3"/>
        <v>182333.87108846934</v>
      </c>
    </row>
    <row r="240" spans="1:5" x14ac:dyDescent="0.35">
      <c r="A240" s="32" t="s">
        <v>686</v>
      </c>
      <c r="B240" s="39">
        <v>10709835</v>
      </c>
      <c r="C240" s="40">
        <v>41396438.855318569</v>
      </c>
      <c r="D240" s="39">
        <v>92971000</v>
      </c>
      <c r="E240" s="40">
        <f t="shared" si="3"/>
        <v>145077273.85531858</v>
      </c>
    </row>
    <row r="241" spans="1:5" x14ac:dyDescent="0.35">
      <c r="A241" s="32" t="s">
        <v>687</v>
      </c>
      <c r="B241" s="39">
        <v>646556</v>
      </c>
      <c r="C241" s="40">
        <v>2225770.0359650711</v>
      </c>
      <c r="D241" s="39">
        <v>4999000</v>
      </c>
      <c r="E241" s="40">
        <f t="shared" si="3"/>
        <v>7871326.0359650711</v>
      </c>
    </row>
    <row r="242" spans="1:5" x14ac:dyDescent="0.35">
      <c r="A242" s="32" t="s">
        <v>688</v>
      </c>
      <c r="B242" s="39">
        <v>641506</v>
      </c>
      <c r="C242" s="40">
        <v>2479904.0793471802</v>
      </c>
      <c r="D242" s="39">
        <v>5570000</v>
      </c>
      <c r="E242" s="40">
        <f t="shared" si="3"/>
        <v>8691410.0793471802</v>
      </c>
    </row>
    <row r="243" spans="1:5" x14ac:dyDescent="0.35">
      <c r="A243" s="32" t="s">
        <v>689</v>
      </c>
      <c r="B243" s="39">
        <v>106663</v>
      </c>
      <c r="C243" s="40">
        <v>409230.91390199412</v>
      </c>
      <c r="D243" s="39">
        <v>919000</v>
      </c>
      <c r="E243" s="40">
        <f t="shared" si="3"/>
        <v>1434893.913901994</v>
      </c>
    </row>
    <row r="244" spans="1:5" x14ac:dyDescent="0.35">
      <c r="A244" s="32" t="s">
        <v>690</v>
      </c>
      <c r="B244" s="39">
        <v>699009</v>
      </c>
      <c r="C244" s="40">
        <v>2702122.9644225324</v>
      </c>
      <c r="D244" s="39">
        <v>6069000</v>
      </c>
      <c r="E244" s="40">
        <f t="shared" si="3"/>
        <v>9470131.9644225314</v>
      </c>
    </row>
    <row r="245" spans="1:5" x14ac:dyDescent="0.35">
      <c r="A245" s="32" t="s">
        <v>691</v>
      </c>
      <c r="B245" s="39">
        <v>2016</v>
      </c>
      <c r="C245" s="41">
        <v>5747</v>
      </c>
      <c r="D245" s="42">
        <v>13000</v>
      </c>
      <c r="E245" s="40">
        <f t="shared" si="3"/>
        <v>20763</v>
      </c>
    </row>
    <row r="246" spans="1:5" x14ac:dyDescent="0.35">
      <c r="A246" s="32" t="s">
        <v>692</v>
      </c>
      <c r="B246" s="39">
        <v>975237</v>
      </c>
      <c r="C246" s="40">
        <v>4104308.2237115046</v>
      </c>
      <c r="D246" s="39">
        <v>9218000</v>
      </c>
      <c r="E246" s="40">
        <f t="shared" si="3"/>
        <v>14297545.223711506</v>
      </c>
    </row>
    <row r="247" spans="1:5" x14ac:dyDescent="0.35">
      <c r="A247" s="32" t="s">
        <v>693</v>
      </c>
      <c r="B247" s="39">
        <v>823787</v>
      </c>
      <c r="C247" s="40">
        <v>3184333.9442569264</v>
      </c>
      <c r="D247" s="39">
        <v>7152000</v>
      </c>
      <c r="E247" s="40">
        <f t="shared" si="3"/>
        <v>11160120.944256926</v>
      </c>
    </row>
    <row r="248" spans="1:5" x14ac:dyDescent="0.35">
      <c r="A248" s="32" t="s">
        <v>694</v>
      </c>
      <c r="B248" s="39">
        <v>13501</v>
      </c>
      <c r="C248" s="40">
        <v>4693.5969666378742</v>
      </c>
      <c r="D248" s="39">
        <v>11000</v>
      </c>
      <c r="E248" s="40">
        <f t="shared" si="3"/>
        <v>29194.596966637873</v>
      </c>
    </row>
    <row r="249" spans="1:5" x14ac:dyDescent="0.35">
      <c r="A249" s="32" t="s">
        <v>695</v>
      </c>
      <c r="B249" s="39">
        <v>1481</v>
      </c>
      <c r="C249" s="41">
        <v>31750</v>
      </c>
      <c r="D249" s="42">
        <v>71000</v>
      </c>
      <c r="E249" s="40">
        <f t="shared" si="3"/>
        <v>104231</v>
      </c>
    </row>
    <row r="250" spans="1:5" x14ac:dyDescent="0.35">
      <c r="A250" s="32" t="s">
        <v>696</v>
      </c>
      <c r="B250" s="39">
        <v>265032</v>
      </c>
      <c r="C250" s="40">
        <v>1024983.3470020051</v>
      </c>
      <c r="D250" s="39">
        <v>2302000</v>
      </c>
      <c r="E250" s="40">
        <f t="shared" si="3"/>
        <v>3592015.3470020052</v>
      </c>
    </row>
    <row r="251" spans="1:5" x14ac:dyDescent="0.35">
      <c r="A251" s="32" t="s">
        <v>697</v>
      </c>
      <c r="B251" s="39">
        <v>425986</v>
      </c>
      <c r="C251" s="40">
        <v>1646675.1481277132</v>
      </c>
      <c r="D251" s="39">
        <v>3698000</v>
      </c>
      <c r="E251" s="40">
        <f t="shared" si="3"/>
        <v>5770661.1481277132</v>
      </c>
    </row>
    <row r="252" spans="1:5" x14ac:dyDescent="0.35">
      <c r="A252" s="32" t="s">
        <v>698</v>
      </c>
      <c r="B252" s="39">
        <v>165260</v>
      </c>
      <c r="C252" s="40">
        <v>580802.53746139433</v>
      </c>
      <c r="D252" s="39">
        <v>1304000</v>
      </c>
      <c r="E252" s="40">
        <f t="shared" si="3"/>
        <v>2050062.5374613944</v>
      </c>
    </row>
    <row r="253" spans="1:5" x14ac:dyDescent="0.35">
      <c r="A253" s="32" t="s">
        <v>699</v>
      </c>
      <c r="B253" s="39">
        <v>199460</v>
      </c>
      <c r="C253" s="40">
        <v>765238.45485520409</v>
      </c>
      <c r="D253" s="39">
        <v>1719000</v>
      </c>
      <c r="E253" s="40">
        <f t="shared" si="3"/>
        <v>2683698.4548552041</v>
      </c>
    </row>
    <row r="254" spans="1:5" x14ac:dyDescent="0.35">
      <c r="A254" s="32" t="s">
        <v>700</v>
      </c>
      <c r="B254" s="39">
        <v>1517377</v>
      </c>
      <c r="C254" s="40">
        <v>5865512.9926238935</v>
      </c>
      <c r="D254" s="39">
        <v>13173000</v>
      </c>
      <c r="E254" s="40">
        <f t="shared" si="3"/>
        <v>20555889.992623895</v>
      </c>
    </row>
    <row r="255" spans="1:5" x14ac:dyDescent="0.35">
      <c r="A255" s="32" t="s">
        <v>701</v>
      </c>
      <c r="B255" s="39">
        <v>152004</v>
      </c>
      <c r="C255" s="40">
        <v>587577.84063638165</v>
      </c>
      <c r="D255" s="39">
        <v>1320000</v>
      </c>
      <c r="E255" s="40">
        <f t="shared" si="3"/>
        <v>2059581.8406363816</v>
      </c>
    </row>
    <row r="256" spans="1:5" x14ac:dyDescent="0.35">
      <c r="A256" s="32" t="s">
        <v>702</v>
      </c>
      <c r="B256" s="39">
        <v>56283</v>
      </c>
      <c r="C256" s="40">
        <v>282936.40037419414</v>
      </c>
      <c r="D256" s="39">
        <v>635000</v>
      </c>
      <c r="E256" s="40">
        <f t="shared" si="3"/>
        <v>974219.40037419414</v>
      </c>
    </row>
    <row r="257" spans="1:5" x14ac:dyDescent="0.35">
      <c r="A257" s="32" t="s">
        <v>703</v>
      </c>
      <c r="B257" s="39">
        <v>9089388</v>
      </c>
      <c r="C257" s="40">
        <v>35431016.975357696</v>
      </c>
      <c r="D257" s="39">
        <v>79573000</v>
      </c>
      <c r="E257" s="40">
        <f t="shared" si="3"/>
        <v>124093404.9753577</v>
      </c>
    </row>
    <row r="258" spans="1:5" x14ac:dyDescent="0.35">
      <c r="A258" s="32" t="s">
        <v>704</v>
      </c>
      <c r="B258" s="39">
        <v>97834</v>
      </c>
      <c r="C258" s="40">
        <v>386146.74365096912</v>
      </c>
      <c r="D258" s="39">
        <v>867000</v>
      </c>
      <c r="E258" s="40">
        <f t="shared" si="3"/>
        <v>1350980.7436509691</v>
      </c>
    </row>
    <row r="259" spans="1:5" x14ac:dyDescent="0.35">
      <c r="A259" s="32" t="s">
        <v>705</v>
      </c>
      <c r="B259" s="39">
        <v>20543</v>
      </c>
      <c r="C259" s="40">
        <v>79413.83918258053</v>
      </c>
      <c r="D259" s="39">
        <v>178000</v>
      </c>
      <c r="E259" s="40">
        <f t="shared" si="3"/>
        <v>277956.83918258053</v>
      </c>
    </row>
    <row r="260" spans="1:5" x14ac:dyDescent="0.35">
      <c r="A260" s="32" t="s">
        <v>706</v>
      </c>
      <c r="B260" s="39">
        <v>34112</v>
      </c>
      <c r="C260" s="40">
        <v>131436.9783956132</v>
      </c>
      <c r="D260" s="39">
        <v>295000</v>
      </c>
      <c r="E260" s="40">
        <f t="shared" si="3"/>
        <v>460548.9783956132</v>
      </c>
    </row>
    <row r="261" spans="1:5" x14ac:dyDescent="0.35">
      <c r="A261" s="32" t="s">
        <v>707</v>
      </c>
      <c r="B261" s="39">
        <v>379071</v>
      </c>
      <c r="C261" s="40">
        <v>1465319.5053890708</v>
      </c>
      <c r="D261" s="39">
        <v>3291000</v>
      </c>
      <c r="E261" s="40">
        <f t="shared" si="3"/>
        <v>5135390.5053890711</v>
      </c>
    </row>
    <row r="262" spans="1:5" x14ac:dyDescent="0.35">
      <c r="A262" s="32" t="s">
        <v>708</v>
      </c>
      <c r="B262" s="39">
        <v>6048</v>
      </c>
      <c r="C262" s="41">
        <v>11493</v>
      </c>
      <c r="D262" s="42">
        <v>26000</v>
      </c>
      <c r="E262" s="40">
        <f t="shared" si="3"/>
        <v>43541</v>
      </c>
    </row>
    <row r="263" spans="1:5" x14ac:dyDescent="0.35">
      <c r="A263" s="32" t="s">
        <v>709</v>
      </c>
      <c r="B263" s="39">
        <v>11520</v>
      </c>
      <c r="C263" s="40">
        <v>66142.96210435286</v>
      </c>
      <c r="D263" s="39">
        <v>149000</v>
      </c>
      <c r="E263" s="40">
        <f t="shared" si="3"/>
        <v>226662.96210435286</v>
      </c>
    </row>
    <row r="264" spans="1:5" x14ac:dyDescent="0.35">
      <c r="A264" s="32" t="s">
        <v>710</v>
      </c>
      <c r="B264" s="39">
        <v>3831</v>
      </c>
      <c r="C264" s="41">
        <v>5747</v>
      </c>
      <c r="D264" s="42">
        <v>13000</v>
      </c>
      <c r="E264" s="40">
        <f t="shared" si="3"/>
        <v>22578</v>
      </c>
    </row>
    <row r="265" spans="1:5" x14ac:dyDescent="0.35">
      <c r="A265" s="32" t="s">
        <v>711</v>
      </c>
      <c r="B265" s="39">
        <v>264453</v>
      </c>
      <c r="C265" s="40">
        <v>1023041.5054295292</v>
      </c>
      <c r="D265" s="39">
        <v>2298000</v>
      </c>
      <c r="E265" s="40">
        <f t="shared" si="3"/>
        <v>3585494.5054295291</v>
      </c>
    </row>
    <row r="266" spans="1:5" x14ac:dyDescent="0.35">
      <c r="A266" s="32" t="s">
        <v>712</v>
      </c>
      <c r="B266" s="39">
        <v>20334</v>
      </c>
      <c r="C266" s="41">
        <v>32325</v>
      </c>
      <c r="D266" s="42">
        <v>73000</v>
      </c>
      <c r="E266" s="40">
        <f t="shared" si="3"/>
        <v>125659</v>
      </c>
    </row>
    <row r="267" spans="1:5" x14ac:dyDescent="0.35">
      <c r="A267" s="32" t="s">
        <v>713</v>
      </c>
      <c r="B267" s="39">
        <v>213868</v>
      </c>
      <c r="C267" s="40">
        <v>827354.61651278101</v>
      </c>
      <c r="D267" s="39">
        <v>1858000</v>
      </c>
      <c r="E267" s="40">
        <f t="shared" si="3"/>
        <v>2899222.616512781</v>
      </c>
    </row>
    <row r="268" spans="1:5" x14ac:dyDescent="0.35">
      <c r="A268" s="32" t="s">
        <v>714</v>
      </c>
      <c r="B268" s="39">
        <v>220376</v>
      </c>
      <c r="C268" s="40">
        <v>789487.07951652433</v>
      </c>
      <c r="D268" s="39">
        <v>1773000</v>
      </c>
      <c r="E268" s="40">
        <f t="shared" ref="E268:E321" si="4">SUM(B268:D268)</f>
        <v>2782863.0795165244</v>
      </c>
    </row>
    <row r="269" spans="1:5" x14ac:dyDescent="0.35">
      <c r="A269" s="32" t="s">
        <v>715</v>
      </c>
      <c r="B269" s="39">
        <v>112476</v>
      </c>
      <c r="C269" s="40">
        <v>434751.33094997797</v>
      </c>
      <c r="D269" s="39">
        <v>976000</v>
      </c>
      <c r="E269" s="40">
        <f t="shared" si="4"/>
        <v>1523227.330949978</v>
      </c>
    </row>
    <row r="270" spans="1:5" x14ac:dyDescent="0.35">
      <c r="A270" s="32" t="s">
        <v>716</v>
      </c>
      <c r="B270" s="39">
        <v>61322</v>
      </c>
      <c r="C270" s="40">
        <v>237200.66444356684</v>
      </c>
      <c r="D270" s="39">
        <v>533000</v>
      </c>
      <c r="E270" s="40">
        <f t="shared" si="4"/>
        <v>831522.66444356681</v>
      </c>
    </row>
    <row r="271" spans="1:5" x14ac:dyDescent="0.35">
      <c r="A271" s="32" t="s">
        <v>717</v>
      </c>
      <c r="B271" s="39">
        <v>88464</v>
      </c>
      <c r="C271" s="40">
        <v>341936.50805114798</v>
      </c>
      <c r="D271" s="39">
        <v>768000</v>
      </c>
      <c r="E271" s="40">
        <f t="shared" si="4"/>
        <v>1198400.5080511479</v>
      </c>
    </row>
    <row r="272" spans="1:5" x14ac:dyDescent="0.35">
      <c r="A272" s="32" t="s">
        <v>718</v>
      </c>
      <c r="B272" s="39">
        <v>41903</v>
      </c>
      <c r="C272" s="40">
        <v>160769.519937637</v>
      </c>
      <c r="D272" s="39">
        <v>361000</v>
      </c>
      <c r="E272" s="40">
        <f t="shared" si="4"/>
        <v>563672.51993763703</v>
      </c>
    </row>
    <row r="273" spans="1:5" x14ac:dyDescent="0.35">
      <c r="A273" s="32" t="s">
        <v>719</v>
      </c>
      <c r="B273" s="39">
        <v>729885</v>
      </c>
      <c r="C273" s="40">
        <v>2823574.2583499695</v>
      </c>
      <c r="D273" s="39">
        <v>6341000</v>
      </c>
      <c r="E273" s="40">
        <f t="shared" si="4"/>
        <v>9894459.25834997</v>
      </c>
    </row>
    <row r="274" spans="1:5" x14ac:dyDescent="0.35">
      <c r="A274" s="32" t="s">
        <v>720</v>
      </c>
      <c r="B274" s="39">
        <v>2083101</v>
      </c>
      <c r="C274" s="40">
        <v>7992330.4250414539</v>
      </c>
      <c r="D274" s="39">
        <v>17950000</v>
      </c>
      <c r="E274" s="40">
        <f t="shared" si="4"/>
        <v>28025431.425041452</v>
      </c>
    </row>
    <row r="275" spans="1:5" x14ac:dyDescent="0.35">
      <c r="A275" s="32" t="s">
        <v>721</v>
      </c>
      <c r="B275" s="39">
        <v>20315</v>
      </c>
      <c r="C275" s="40">
        <v>60642.703981979568</v>
      </c>
      <c r="D275" s="39">
        <v>136000</v>
      </c>
      <c r="E275" s="40">
        <f t="shared" si="4"/>
        <v>216957.70398197958</v>
      </c>
    </row>
    <row r="276" spans="1:5" x14ac:dyDescent="0.35">
      <c r="A276" s="32" t="s">
        <v>722</v>
      </c>
      <c r="B276" s="39">
        <v>8277138</v>
      </c>
      <c r="C276" s="40">
        <v>31521315.755467363</v>
      </c>
      <c r="D276" s="39">
        <v>70792000</v>
      </c>
      <c r="E276" s="40">
        <f t="shared" si="4"/>
        <v>110590453.75546736</v>
      </c>
    </row>
    <row r="277" spans="1:5" x14ac:dyDescent="0.35">
      <c r="A277" s="32" t="s">
        <v>723</v>
      </c>
      <c r="B277" s="39">
        <v>85908</v>
      </c>
      <c r="C277" s="40">
        <v>329602.39876667754</v>
      </c>
      <c r="D277" s="39">
        <v>740000</v>
      </c>
      <c r="E277" s="40">
        <f t="shared" si="4"/>
        <v>1155510.3987666776</v>
      </c>
    </row>
    <row r="278" spans="1:5" x14ac:dyDescent="0.35">
      <c r="A278" s="32" t="s">
        <v>724</v>
      </c>
      <c r="B278" s="39">
        <v>194611</v>
      </c>
      <c r="C278" s="40">
        <v>752556.31031402526</v>
      </c>
      <c r="D278" s="39">
        <v>1690000</v>
      </c>
      <c r="E278" s="40">
        <f t="shared" si="4"/>
        <v>2637167.3103140253</v>
      </c>
    </row>
    <row r="279" spans="1:5" x14ac:dyDescent="0.35">
      <c r="A279" s="32" t="s">
        <v>725</v>
      </c>
      <c r="B279" s="39">
        <v>21581</v>
      </c>
      <c r="C279" s="40">
        <v>83424.37629960374</v>
      </c>
      <c r="D279" s="39">
        <v>187000</v>
      </c>
      <c r="E279" s="40">
        <f t="shared" si="4"/>
        <v>292005.37629960373</v>
      </c>
    </row>
    <row r="280" spans="1:5" x14ac:dyDescent="0.35">
      <c r="A280" s="32" t="s">
        <v>726</v>
      </c>
      <c r="B280" s="39">
        <v>201712</v>
      </c>
      <c r="C280" s="40">
        <v>711950.02858740895</v>
      </c>
      <c r="D280" s="39">
        <v>1599000</v>
      </c>
      <c r="E280" s="40">
        <f t="shared" si="4"/>
        <v>2512662.0285874088</v>
      </c>
    </row>
    <row r="281" spans="1:5" x14ac:dyDescent="0.35">
      <c r="A281" s="32" t="s">
        <v>727</v>
      </c>
      <c r="B281" s="39">
        <v>25334</v>
      </c>
      <c r="C281" s="40">
        <v>97928.013773088343</v>
      </c>
      <c r="D281" s="39">
        <v>220000</v>
      </c>
      <c r="E281" s="40">
        <f t="shared" si="4"/>
        <v>343262.01377308834</v>
      </c>
    </row>
    <row r="282" spans="1:5" x14ac:dyDescent="0.35">
      <c r="A282" s="32" t="s">
        <v>728</v>
      </c>
      <c r="B282" s="39">
        <v>108803</v>
      </c>
      <c r="C282" s="40">
        <v>403691.62378821423</v>
      </c>
      <c r="D282" s="39">
        <v>907000</v>
      </c>
      <c r="E282" s="40">
        <f t="shared" si="4"/>
        <v>1419494.6237882143</v>
      </c>
    </row>
    <row r="283" spans="1:5" x14ac:dyDescent="0.35">
      <c r="A283" s="32" t="s">
        <v>729</v>
      </c>
      <c r="B283" s="39">
        <v>268004</v>
      </c>
      <c r="C283" s="40">
        <v>1071080.128853143</v>
      </c>
      <c r="D283" s="39">
        <v>2405000</v>
      </c>
      <c r="E283" s="40">
        <f t="shared" si="4"/>
        <v>3744084.1288531432</v>
      </c>
    </row>
    <row r="284" spans="1:5" x14ac:dyDescent="0.35">
      <c r="A284" s="32" t="s">
        <v>730</v>
      </c>
      <c r="B284" s="39">
        <v>1638068</v>
      </c>
      <c r="C284" s="40">
        <v>6317607.5384221831</v>
      </c>
      <c r="D284" s="39">
        <v>14188000</v>
      </c>
      <c r="E284" s="40">
        <f t="shared" si="4"/>
        <v>22143675.538422182</v>
      </c>
    </row>
    <row r="285" spans="1:5" x14ac:dyDescent="0.35">
      <c r="A285" s="32" t="s">
        <v>731</v>
      </c>
      <c r="B285" s="39">
        <v>21671</v>
      </c>
      <c r="C285" s="40">
        <v>88586.357163120236</v>
      </c>
      <c r="D285" s="39">
        <v>199000</v>
      </c>
      <c r="E285" s="40">
        <f t="shared" si="4"/>
        <v>309257.35716312024</v>
      </c>
    </row>
    <row r="286" spans="1:5" x14ac:dyDescent="0.35">
      <c r="A286" s="32" t="s">
        <v>732</v>
      </c>
      <c r="B286" s="39">
        <v>70372</v>
      </c>
      <c r="C286" s="40">
        <v>272026.95877606282</v>
      </c>
      <c r="D286" s="39">
        <v>611000</v>
      </c>
      <c r="E286" s="40">
        <f t="shared" si="4"/>
        <v>953398.95877606282</v>
      </c>
    </row>
    <row r="287" spans="1:5" x14ac:dyDescent="0.35">
      <c r="A287" s="32" t="s">
        <v>733</v>
      </c>
      <c r="B287" s="39">
        <v>49618</v>
      </c>
      <c r="C287" s="40">
        <v>191799.95310584584</v>
      </c>
      <c r="D287" s="39">
        <v>431000</v>
      </c>
      <c r="E287" s="40">
        <f t="shared" si="4"/>
        <v>672417.95310584584</v>
      </c>
    </row>
    <row r="288" spans="1:5" x14ac:dyDescent="0.35">
      <c r="A288" s="32" t="s">
        <v>734</v>
      </c>
      <c r="B288" s="39">
        <v>1327981</v>
      </c>
      <c r="C288" s="40">
        <v>5248199.2798676202</v>
      </c>
      <c r="D288" s="39">
        <v>11787000</v>
      </c>
      <c r="E288" s="40">
        <f t="shared" si="4"/>
        <v>18363180.279867619</v>
      </c>
    </row>
    <row r="289" spans="1:5" x14ac:dyDescent="0.35">
      <c r="A289" s="32" t="s">
        <v>735</v>
      </c>
      <c r="B289" s="39">
        <v>550923</v>
      </c>
      <c r="C289" s="40">
        <v>2130180.6890104255</v>
      </c>
      <c r="D289" s="39">
        <v>4784000</v>
      </c>
      <c r="E289" s="40">
        <f t="shared" si="4"/>
        <v>7465103.6890104255</v>
      </c>
    </row>
    <row r="290" spans="1:5" x14ac:dyDescent="0.35">
      <c r="A290" s="32" t="s">
        <v>736</v>
      </c>
      <c r="B290" s="39">
        <v>265697</v>
      </c>
      <c r="C290" s="40">
        <v>1027022.7685529975</v>
      </c>
      <c r="D290" s="39">
        <v>2307000</v>
      </c>
      <c r="E290" s="40">
        <f t="shared" si="4"/>
        <v>3599719.7685529976</v>
      </c>
    </row>
    <row r="291" spans="1:5" x14ac:dyDescent="0.35">
      <c r="A291" s="32" t="s">
        <v>737</v>
      </c>
      <c r="B291" s="39">
        <v>630782</v>
      </c>
      <c r="C291" s="40">
        <v>2438419.5778139168</v>
      </c>
      <c r="D291" s="39">
        <v>5476000</v>
      </c>
      <c r="E291" s="40">
        <f t="shared" si="4"/>
        <v>8545201.5778139159</v>
      </c>
    </row>
    <row r="292" spans="1:5" x14ac:dyDescent="0.35">
      <c r="A292" s="32" t="s">
        <v>738</v>
      </c>
      <c r="B292" s="39">
        <v>62481</v>
      </c>
      <c r="C292" s="40">
        <v>209169.18928176144</v>
      </c>
      <c r="D292" s="39">
        <v>470000</v>
      </c>
      <c r="E292" s="40">
        <f t="shared" si="4"/>
        <v>741650.18928176141</v>
      </c>
    </row>
    <row r="293" spans="1:5" x14ac:dyDescent="0.35">
      <c r="A293" s="32" t="s">
        <v>739</v>
      </c>
      <c r="B293" s="39">
        <v>5445807</v>
      </c>
      <c r="C293" s="40">
        <v>19872624.503425747</v>
      </c>
      <c r="D293" s="39">
        <v>44631000</v>
      </c>
      <c r="E293" s="40">
        <f t="shared" si="4"/>
        <v>69949431.503425747</v>
      </c>
    </row>
    <row r="294" spans="1:5" x14ac:dyDescent="0.35">
      <c r="A294" s="32" t="s">
        <v>740</v>
      </c>
      <c r="B294" s="39">
        <v>121979</v>
      </c>
      <c r="C294" s="40">
        <v>471516.21418899938</v>
      </c>
      <c r="D294" s="39">
        <v>1059000</v>
      </c>
      <c r="E294" s="40">
        <f t="shared" si="4"/>
        <v>1652495.2141889995</v>
      </c>
    </row>
    <row r="295" spans="1:5" x14ac:dyDescent="0.35">
      <c r="A295" s="32" t="s">
        <v>741</v>
      </c>
      <c r="B295" s="39">
        <v>118808</v>
      </c>
      <c r="C295" s="40">
        <v>430506.60188451543</v>
      </c>
      <c r="D295" s="39">
        <v>967000</v>
      </c>
      <c r="E295" s="40">
        <f t="shared" si="4"/>
        <v>1516314.6018845155</v>
      </c>
    </row>
    <row r="296" spans="1:5" x14ac:dyDescent="0.35">
      <c r="A296" s="32" t="s">
        <v>742</v>
      </c>
      <c r="B296" s="39">
        <v>539037</v>
      </c>
      <c r="C296" s="40">
        <v>2068230.413316326</v>
      </c>
      <c r="D296" s="39">
        <v>4645000</v>
      </c>
      <c r="E296" s="40">
        <f t="shared" si="4"/>
        <v>7252267.4133163262</v>
      </c>
    </row>
    <row r="297" spans="1:5" x14ac:dyDescent="0.35">
      <c r="A297" s="32" t="s">
        <v>743</v>
      </c>
      <c r="B297" s="39">
        <v>58698</v>
      </c>
      <c r="C297" s="40">
        <v>242258.55999666586</v>
      </c>
      <c r="D297" s="39">
        <v>544000</v>
      </c>
      <c r="E297" s="40">
        <f t="shared" si="4"/>
        <v>844956.55999666592</v>
      </c>
    </row>
    <row r="298" spans="1:5" x14ac:dyDescent="0.35">
      <c r="A298" s="32" t="s">
        <v>744</v>
      </c>
      <c r="B298" s="39">
        <v>1142234</v>
      </c>
      <c r="C298" s="40">
        <v>4267647.3497500727</v>
      </c>
      <c r="D298" s="39">
        <v>9585000</v>
      </c>
      <c r="E298" s="40">
        <f t="shared" si="4"/>
        <v>14994881.349750072</v>
      </c>
    </row>
    <row r="299" spans="1:5" x14ac:dyDescent="0.35">
      <c r="A299" s="32" t="s">
        <v>745</v>
      </c>
      <c r="B299" s="39">
        <v>1220511</v>
      </c>
      <c r="C299" s="40">
        <v>4721569.8938125698</v>
      </c>
      <c r="D299" s="39">
        <v>10604000</v>
      </c>
      <c r="E299" s="40">
        <f t="shared" si="4"/>
        <v>16546080.893812571</v>
      </c>
    </row>
    <row r="300" spans="1:5" x14ac:dyDescent="0.35">
      <c r="A300" s="32" t="s">
        <v>746</v>
      </c>
      <c r="B300" s="39">
        <v>337725</v>
      </c>
      <c r="C300" s="40">
        <v>1302764.2718445838</v>
      </c>
      <c r="D300" s="39">
        <v>2926000</v>
      </c>
      <c r="E300" s="40">
        <f t="shared" si="4"/>
        <v>4566489.2718445836</v>
      </c>
    </row>
    <row r="301" spans="1:5" x14ac:dyDescent="0.35">
      <c r="A301" s="32" t="s">
        <v>747</v>
      </c>
      <c r="B301" s="39">
        <v>366874</v>
      </c>
      <c r="C301" s="40">
        <v>1418172.1124359064</v>
      </c>
      <c r="D301" s="39">
        <v>3185000</v>
      </c>
      <c r="E301" s="40">
        <f t="shared" si="4"/>
        <v>4970046.1124359062</v>
      </c>
    </row>
    <row r="302" spans="1:5" x14ac:dyDescent="0.35">
      <c r="A302" s="32" t="s">
        <v>748</v>
      </c>
      <c r="B302" s="39">
        <v>22697</v>
      </c>
      <c r="C302" s="41">
        <v>43100</v>
      </c>
      <c r="D302" s="42">
        <v>97000</v>
      </c>
      <c r="E302" s="40">
        <f t="shared" si="4"/>
        <v>162797</v>
      </c>
    </row>
    <row r="303" spans="1:5" x14ac:dyDescent="0.35">
      <c r="A303" s="32" t="s">
        <v>749</v>
      </c>
      <c r="B303" s="39">
        <v>80867</v>
      </c>
      <c r="C303" s="40">
        <v>265570.41686422902</v>
      </c>
      <c r="D303" s="39">
        <v>596000</v>
      </c>
      <c r="E303" s="40">
        <f t="shared" si="4"/>
        <v>942437.41686422902</v>
      </c>
    </row>
    <row r="304" spans="1:5" x14ac:dyDescent="0.35">
      <c r="A304" s="32" t="s">
        <v>750</v>
      </c>
      <c r="B304" s="39">
        <v>92322</v>
      </c>
      <c r="C304" s="40">
        <v>373487.36777144409</v>
      </c>
      <c r="D304" s="39">
        <v>839000</v>
      </c>
      <c r="E304" s="40">
        <f t="shared" si="4"/>
        <v>1304809.3677714441</v>
      </c>
    </row>
    <row r="305" spans="1:5" x14ac:dyDescent="0.35">
      <c r="A305" s="32" t="s">
        <v>751</v>
      </c>
      <c r="B305" s="39">
        <v>1493532</v>
      </c>
      <c r="C305" s="40">
        <v>5773384.4822406285</v>
      </c>
      <c r="D305" s="39">
        <v>12966000</v>
      </c>
      <c r="E305" s="40">
        <f t="shared" si="4"/>
        <v>20232916.482240628</v>
      </c>
    </row>
    <row r="306" spans="1:5" x14ac:dyDescent="0.35">
      <c r="A306" s="32" t="s">
        <v>752</v>
      </c>
      <c r="B306" s="39">
        <v>479587</v>
      </c>
      <c r="C306" s="40">
        <v>1855294.6368638326</v>
      </c>
      <c r="D306" s="39">
        <v>4167000</v>
      </c>
      <c r="E306" s="40">
        <f t="shared" si="4"/>
        <v>6501881.6368638324</v>
      </c>
    </row>
    <row r="307" spans="1:5" x14ac:dyDescent="0.35">
      <c r="A307" s="32" t="s">
        <v>753</v>
      </c>
      <c r="B307" s="39">
        <v>642733</v>
      </c>
      <c r="C307" s="40">
        <v>2484519.6123310048</v>
      </c>
      <c r="D307" s="39">
        <v>5580000</v>
      </c>
      <c r="E307" s="40">
        <f t="shared" si="4"/>
        <v>8707252.6123310048</v>
      </c>
    </row>
    <row r="308" spans="1:5" x14ac:dyDescent="0.35">
      <c r="A308" s="32" t="s">
        <v>754</v>
      </c>
      <c r="B308" s="39">
        <v>111334</v>
      </c>
      <c r="C308" s="40">
        <v>427175.87195115635</v>
      </c>
      <c r="D308" s="39">
        <v>959000</v>
      </c>
      <c r="E308" s="40">
        <f t="shared" si="4"/>
        <v>1497509.8719511563</v>
      </c>
    </row>
    <row r="309" spans="1:5" x14ac:dyDescent="0.35">
      <c r="A309" s="32" t="s">
        <v>755</v>
      </c>
      <c r="B309" s="39">
        <v>304678</v>
      </c>
      <c r="C309" s="40">
        <v>565651.61946375109</v>
      </c>
      <c r="D309" s="39">
        <v>1270000</v>
      </c>
      <c r="E309" s="40">
        <f t="shared" si="4"/>
        <v>2140329.6194637511</v>
      </c>
    </row>
    <row r="310" spans="1:5" x14ac:dyDescent="0.35">
      <c r="A310" s="32" t="s">
        <v>756</v>
      </c>
      <c r="B310" s="39">
        <v>177584</v>
      </c>
      <c r="C310" s="40">
        <v>686501.17019033711</v>
      </c>
      <c r="D310" s="39">
        <v>1542000</v>
      </c>
      <c r="E310" s="40">
        <f t="shared" si="4"/>
        <v>2406085.1701903371</v>
      </c>
    </row>
    <row r="311" spans="1:5" x14ac:dyDescent="0.35">
      <c r="A311" s="32" t="s">
        <v>757</v>
      </c>
      <c r="B311" s="39">
        <v>26273</v>
      </c>
      <c r="C311" s="40">
        <v>101557.98897389766</v>
      </c>
      <c r="D311" s="39">
        <v>228000</v>
      </c>
      <c r="E311" s="40">
        <f t="shared" si="4"/>
        <v>355830.98897389765</v>
      </c>
    </row>
    <row r="312" spans="1:5" x14ac:dyDescent="0.35">
      <c r="A312" s="32" t="s">
        <v>758</v>
      </c>
      <c r="B312" s="39">
        <v>142660</v>
      </c>
      <c r="C312" s="40">
        <v>547335.85749622656</v>
      </c>
      <c r="D312" s="39">
        <v>1229000</v>
      </c>
      <c r="E312" s="40">
        <f t="shared" si="4"/>
        <v>1918995.8574962267</v>
      </c>
    </row>
    <row r="313" spans="1:5" x14ac:dyDescent="0.35">
      <c r="A313" s="32" t="s">
        <v>759</v>
      </c>
      <c r="B313" s="39">
        <v>22492</v>
      </c>
      <c r="C313" s="40">
        <v>47986.580768405096</v>
      </c>
      <c r="D313" s="39">
        <v>108000</v>
      </c>
      <c r="E313" s="40">
        <f t="shared" si="4"/>
        <v>178478.58076840511</v>
      </c>
    </row>
    <row r="314" spans="1:5" x14ac:dyDescent="0.35">
      <c r="A314" s="32" t="s">
        <v>760</v>
      </c>
      <c r="B314" s="39">
        <v>19217</v>
      </c>
      <c r="C314" s="40">
        <v>74342.932965679312</v>
      </c>
      <c r="D314" s="39">
        <v>167000</v>
      </c>
      <c r="E314" s="40">
        <f t="shared" si="4"/>
        <v>260559.93296567933</v>
      </c>
    </row>
    <row r="315" spans="1:5" x14ac:dyDescent="0.35">
      <c r="A315" s="32" t="s">
        <v>761</v>
      </c>
      <c r="B315" s="39">
        <v>269729</v>
      </c>
      <c r="C315" s="40">
        <v>1012119.0531675956</v>
      </c>
      <c r="D315" s="39">
        <v>2273000</v>
      </c>
      <c r="E315" s="40">
        <f t="shared" si="4"/>
        <v>3554848.0531675955</v>
      </c>
    </row>
    <row r="316" spans="1:5" x14ac:dyDescent="0.35">
      <c r="A316" s="32" t="s">
        <v>762</v>
      </c>
      <c r="B316" s="39">
        <v>17408</v>
      </c>
      <c r="C316" s="40">
        <v>80194.47901071157</v>
      </c>
      <c r="D316" s="39">
        <v>180000</v>
      </c>
      <c r="E316" s="40">
        <f t="shared" si="4"/>
        <v>277602.47901071154</v>
      </c>
    </row>
    <row r="317" spans="1:5" x14ac:dyDescent="0.35">
      <c r="A317" s="32" t="s">
        <v>763</v>
      </c>
      <c r="B317" s="39">
        <v>30944</v>
      </c>
      <c r="C317" s="40">
        <v>8834.2407216829288</v>
      </c>
      <c r="D317" s="39">
        <v>20000</v>
      </c>
      <c r="E317" s="40">
        <f t="shared" si="4"/>
        <v>59778.240721682931</v>
      </c>
    </row>
    <row r="318" spans="1:5" x14ac:dyDescent="0.35">
      <c r="A318" s="32" t="s">
        <v>764</v>
      </c>
      <c r="B318" s="39">
        <v>390290</v>
      </c>
      <c r="C318" s="40">
        <v>1509627.3209674084</v>
      </c>
      <c r="D318" s="39">
        <v>3390000</v>
      </c>
      <c r="E318" s="40">
        <f t="shared" si="4"/>
        <v>5289917.3209674079</v>
      </c>
    </row>
    <row r="319" spans="1:5" x14ac:dyDescent="0.35">
      <c r="A319" s="32" t="s">
        <v>765</v>
      </c>
      <c r="B319" s="39">
        <v>6458232</v>
      </c>
      <c r="C319" s="40">
        <v>24963212.60199371</v>
      </c>
      <c r="D319" s="39">
        <v>56064000</v>
      </c>
      <c r="E319" s="40">
        <f t="shared" si="4"/>
        <v>87485444.60199371</v>
      </c>
    </row>
    <row r="320" spans="1:5" x14ac:dyDescent="0.35">
      <c r="A320" s="32" t="s">
        <v>766</v>
      </c>
      <c r="B320" s="39">
        <v>1042242</v>
      </c>
      <c r="C320" s="40">
        <v>3456299.1023799297</v>
      </c>
      <c r="D320" s="39">
        <v>7762000</v>
      </c>
      <c r="E320" s="40">
        <f t="shared" si="4"/>
        <v>12260541.102379929</v>
      </c>
    </row>
    <row r="321" spans="1:5" x14ac:dyDescent="0.35">
      <c r="A321" s="32" t="s">
        <v>767</v>
      </c>
      <c r="B321" s="39">
        <v>261542</v>
      </c>
      <c r="C321" s="40">
        <v>1011780.7759087388</v>
      </c>
      <c r="D321" s="39">
        <v>2272000</v>
      </c>
      <c r="E321" s="40">
        <f t="shared" si="4"/>
        <v>3545322.7759087388</v>
      </c>
    </row>
  </sheetData>
  <autoFilter ref="A8:C321" xr:uid="{70A3D59E-1B3D-4AA6-AB82-A5ED15D902E9}"/>
  <mergeCells count="6">
    <mergeCell ref="A5:E5"/>
    <mergeCell ref="A6:E6"/>
    <mergeCell ref="B8:B9"/>
    <mergeCell ref="C8:C9"/>
    <mergeCell ref="D8:D9"/>
    <mergeCell ref="E8:E9"/>
  </mergeCells>
  <printOptions horizontalCentered="1"/>
  <pageMargins left="0.25" right="0.25" top="0.75" bottom="0.75" header="0.3" footer="0.3"/>
  <pageSetup scale="75" fitToHeight="1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00A50-80D9-4991-BD0C-FAB2BBDCF4B7}">
  <dimension ref="A2:B46"/>
  <sheetViews>
    <sheetView workbookViewId="0">
      <selection activeCell="A19" sqref="A19"/>
    </sheetView>
  </sheetViews>
  <sheetFormatPr defaultRowHeight="15.6" x14ac:dyDescent="0.4"/>
  <cols>
    <col min="1" max="1" width="46.77734375" style="1" customWidth="1"/>
    <col min="2" max="16384" width="8.88671875" style="1"/>
  </cols>
  <sheetData>
    <row r="2" spans="1:2" x14ac:dyDescent="0.4">
      <c r="A2" s="1" t="s">
        <v>47</v>
      </c>
      <c r="B2" s="1" t="s">
        <v>48</v>
      </c>
    </row>
    <row r="4" spans="1:2" x14ac:dyDescent="0.4">
      <c r="A4" s="1" t="s">
        <v>49</v>
      </c>
      <c r="B4" s="64" t="s">
        <v>50</v>
      </c>
    </row>
    <row r="6" spans="1:2" x14ac:dyDescent="0.4">
      <c r="A6" s="1" t="s">
        <v>51</v>
      </c>
      <c r="B6" s="2" t="s">
        <v>9</v>
      </c>
    </row>
    <row r="7" spans="1:2" x14ac:dyDescent="0.4">
      <c r="B7" s="3" t="s">
        <v>11</v>
      </c>
    </row>
    <row r="8" spans="1:2" x14ac:dyDescent="0.4">
      <c r="B8" s="2" t="s">
        <v>14</v>
      </c>
    </row>
    <row r="9" spans="1:2" x14ac:dyDescent="0.4">
      <c r="B9" s="2" t="s">
        <v>16</v>
      </c>
    </row>
    <row r="10" spans="1:2" x14ac:dyDescent="0.4">
      <c r="B10" s="2" t="s">
        <v>21</v>
      </c>
    </row>
    <row r="11" spans="1:2" x14ac:dyDescent="0.4">
      <c r="B11" s="2" t="s">
        <v>22</v>
      </c>
    </row>
    <row r="12" spans="1:2" x14ac:dyDescent="0.4">
      <c r="B12" s="2" t="s">
        <v>25</v>
      </c>
    </row>
    <row r="13" spans="1:2" x14ac:dyDescent="0.4">
      <c r="B13" s="2"/>
    </row>
    <row r="14" spans="1:2" x14ac:dyDescent="0.4">
      <c r="A14" s="1" t="s">
        <v>773</v>
      </c>
      <c r="B14" s="2" t="s">
        <v>774</v>
      </c>
    </row>
    <row r="15" spans="1:2" x14ac:dyDescent="0.4">
      <c r="B15" s="2"/>
    </row>
    <row r="16" spans="1:2" x14ac:dyDescent="0.4">
      <c r="A16" s="1" t="s">
        <v>787</v>
      </c>
      <c r="B16" s="1" t="s">
        <v>786</v>
      </c>
    </row>
    <row r="17" spans="1:2" x14ac:dyDescent="0.4">
      <c r="B17" s="2"/>
    </row>
    <row r="18" spans="1:2" x14ac:dyDescent="0.4">
      <c r="A18" s="1" t="s">
        <v>788</v>
      </c>
      <c r="B18" s="2" t="s">
        <v>789</v>
      </c>
    </row>
    <row r="19" spans="1:2" x14ac:dyDescent="0.4">
      <c r="B19" s="2"/>
    </row>
    <row r="20" spans="1:2" x14ac:dyDescent="0.4">
      <c r="B20" s="2"/>
    </row>
    <row r="21" spans="1:2" x14ac:dyDescent="0.4">
      <c r="B21" s="2"/>
    </row>
    <row r="22" spans="1:2" x14ac:dyDescent="0.4">
      <c r="B22" s="2"/>
    </row>
    <row r="23" spans="1:2" x14ac:dyDescent="0.4">
      <c r="B23" s="2"/>
    </row>
    <row r="24" spans="1:2" x14ac:dyDescent="0.4">
      <c r="B24" s="2"/>
    </row>
    <row r="25" spans="1:2" x14ac:dyDescent="0.4">
      <c r="B25" s="2"/>
    </row>
    <row r="26" spans="1:2" x14ac:dyDescent="0.4">
      <c r="B26" s="2"/>
    </row>
    <row r="27" spans="1:2" x14ac:dyDescent="0.4">
      <c r="B27" s="2"/>
    </row>
    <row r="28" spans="1:2" x14ac:dyDescent="0.4">
      <c r="B28" s="2"/>
    </row>
    <row r="29" spans="1:2" x14ac:dyDescent="0.4">
      <c r="B29" s="2"/>
    </row>
    <row r="30" spans="1:2" x14ac:dyDescent="0.4">
      <c r="B30" s="2"/>
    </row>
    <row r="31" spans="1:2" x14ac:dyDescent="0.4">
      <c r="B31" s="2"/>
    </row>
    <row r="32" spans="1:2" x14ac:dyDescent="0.4">
      <c r="B32" s="2"/>
    </row>
    <row r="33" spans="2:2" x14ac:dyDescent="0.4">
      <c r="B33" s="2"/>
    </row>
    <row r="34" spans="2:2" x14ac:dyDescent="0.4">
      <c r="B34" s="2"/>
    </row>
    <row r="35" spans="2:2" x14ac:dyDescent="0.4">
      <c r="B35" s="2"/>
    </row>
    <row r="36" spans="2:2" x14ac:dyDescent="0.4">
      <c r="B36" s="2"/>
    </row>
    <row r="37" spans="2:2" x14ac:dyDescent="0.4">
      <c r="B37" s="2"/>
    </row>
    <row r="38" spans="2:2" x14ac:dyDescent="0.4">
      <c r="B38" s="2"/>
    </row>
    <row r="39" spans="2:2" x14ac:dyDescent="0.4">
      <c r="B39" s="2"/>
    </row>
    <row r="40" spans="2:2" x14ac:dyDescent="0.4">
      <c r="B40" s="2"/>
    </row>
    <row r="41" spans="2:2" x14ac:dyDescent="0.4">
      <c r="B41" s="2"/>
    </row>
    <row r="42" spans="2:2" x14ac:dyDescent="0.4">
      <c r="B42" s="2"/>
    </row>
    <row r="43" spans="2:2" x14ac:dyDescent="0.4">
      <c r="B43" s="2"/>
    </row>
    <row r="44" spans="2:2" x14ac:dyDescent="0.4">
      <c r="B44" s="2"/>
    </row>
    <row r="45" spans="2:2" x14ac:dyDescent="0.4">
      <c r="B45" s="2"/>
    </row>
    <row r="46" spans="2:2" x14ac:dyDescent="0.4">
      <c r="B46" s="2" t="s">
        <v>39</v>
      </c>
    </row>
  </sheetData>
  <hyperlinks>
    <hyperlink ref="B7" r:id="rId1" xr:uid="{9C83EDB5-9292-48E5-B2C8-28671E891AA3}"/>
    <hyperlink ref="B4" r:id="rId2" xr:uid="{AFB37399-70B3-4AEA-82D7-83F3502E9D44}"/>
  </hyperlinks>
  <pageMargins left="0.7" right="0.7" top="0.75" bottom="0.75" header="0.3" footer="0.3"/>
  <pageSetup orientation="portrait" horizontalDpi="4294967293"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Summary Table to Govts</vt:lpstr>
      <vt:lpstr>Full Table</vt:lpstr>
      <vt:lpstr>general aid for govts</vt:lpstr>
      <vt:lpstr>transit</vt:lpstr>
      <vt:lpstr>school districts</vt:lpstr>
      <vt:lpstr>Sources</vt:lpstr>
      <vt:lpstr>'school districts'!Print_Area</vt:lpstr>
      <vt:lpstr>'school districts'!Print_Titles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dc:creator>
  <cp:lastModifiedBy>Emily</cp:lastModifiedBy>
  <dcterms:created xsi:type="dcterms:W3CDTF">2021-03-16T16:17:06Z</dcterms:created>
  <dcterms:modified xsi:type="dcterms:W3CDTF">2021-03-23T19:03:03Z</dcterms:modified>
</cp:coreProperties>
</file>