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https://d.docs.live.net/E2FAEAB684AC0D4C/Documents/WRC/2025-27/"/>
    </mc:Choice>
  </mc:AlternateContent>
  <xr:revisionPtr revIDLastSave="1" documentId="8_{3316EC35-149B-45E8-A270-E415A7EB4907}" xr6:coauthVersionLast="47" xr6:coauthVersionMax="47" xr10:uidLastSave="{9FE27EEF-E07E-4D7D-BCE9-70259B5B97CA}"/>
  <bookViews>
    <workbookView xWindow="-120" yWindow="-120" windowWidth="29040" windowHeight="15720" xr2:uid="{5E6E2B91-3B4A-4785-A7BB-54188BF33763}"/>
  </bookViews>
  <sheets>
    <sheet name="Notes" sheetId="3" r:id="rId1"/>
    <sheet name="current and proposed rates" sheetId="1"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3" i="1" l="1"/>
  <c r="Q71" i="1"/>
  <c r="S71" i="1"/>
  <c r="Q72" i="1"/>
  <c r="R72" i="1"/>
  <c r="S72" i="1"/>
  <c r="T72" i="1"/>
  <c r="Q28" i="1"/>
  <c r="S28" i="1"/>
  <c r="Q29" i="1"/>
  <c r="S29" i="1"/>
  <c r="Q30" i="1"/>
  <c r="S30" i="1"/>
  <c r="J71" i="1"/>
  <c r="T71" i="1" s="1"/>
  <c r="J72" i="1"/>
  <c r="G71" i="1"/>
  <c r="R71" i="1" s="1"/>
  <c r="G72" i="1"/>
  <c r="J62" i="1"/>
  <c r="G62" i="1"/>
  <c r="G28" i="1" l="1"/>
  <c r="R28" i="1" s="1"/>
  <c r="G29" i="1"/>
  <c r="R29" i="1" s="1"/>
  <c r="G30" i="1"/>
  <c r="R30" i="1" s="1"/>
  <c r="J28" i="1"/>
  <c r="T28" i="1" s="1"/>
  <c r="J29" i="1"/>
  <c r="T29" i="1" s="1"/>
  <c r="J30" i="1"/>
  <c r="T30" i="1" s="1"/>
  <c r="G60" i="1" l="1"/>
  <c r="G61" i="1"/>
  <c r="J60" i="1"/>
  <c r="J61" i="1"/>
  <c r="G31" i="1"/>
  <c r="G32" i="1"/>
  <c r="G33" i="1"/>
  <c r="J31" i="1"/>
  <c r="J32" i="1"/>
  <c r="J33" i="1"/>
  <c r="G89" i="1"/>
  <c r="J89" i="1"/>
  <c r="G67" i="1"/>
  <c r="J67" i="1"/>
  <c r="J19" i="1"/>
  <c r="G19" i="1"/>
  <c r="Q27" i="1"/>
  <c r="S27" i="1"/>
  <c r="J27" i="1"/>
  <c r="T27" i="1" s="1"/>
  <c r="G27" i="1"/>
  <c r="R27" i="1" s="1"/>
  <c r="S86" i="1"/>
  <c r="S37" i="1"/>
  <c r="Q75" i="1"/>
  <c r="S75" i="1"/>
  <c r="Q76" i="1"/>
  <c r="S76" i="1"/>
  <c r="G75" i="1"/>
  <c r="R75" i="1" s="1"/>
  <c r="G76" i="1"/>
  <c r="R76" i="1" s="1"/>
  <c r="J75" i="1"/>
  <c r="T75" i="1" s="1"/>
  <c r="J76" i="1"/>
  <c r="T76" i="1" s="1"/>
  <c r="Q6" i="1"/>
  <c r="Q7" i="1"/>
  <c r="Q8" i="1"/>
  <c r="Q10" i="1"/>
  <c r="Q14" i="1"/>
  <c r="Q15" i="1"/>
  <c r="Q16" i="1"/>
  <c r="Q17" i="1"/>
  <c r="Q18" i="1"/>
  <c r="Q20" i="1"/>
  <c r="Q21" i="1"/>
  <c r="Q22" i="1"/>
  <c r="Q23" i="1"/>
  <c r="Q24" i="1"/>
  <c r="Q25" i="1"/>
  <c r="Q26" i="1"/>
  <c r="Q34" i="1"/>
  <c r="Q35" i="1"/>
  <c r="Q36" i="1"/>
  <c r="Q37" i="1"/>
  <c r="Q38" i="1"/>
  <c r="Q39" i="1"/>
  <c r="Q43" i="1"/>
  <c r="Q44" i="1"/>
  <c r="Q45" i="1"/>
  <c r="Q46" i="1"/>
  <c r="Q47" i="1"/>
  <c r="Q48" i="1"/>
  <c r="Q49" i="1"/>
  <c r="Q50" i="1"/>
  <c r="Q51" i="1"/>
  <c r="Q52" i="1"/>
  <c r="Q53" i="1"/>
  <c r="Q54" i="1"/>
  <c r="Q55" i="1"/>
  <c r="Q56" i="1"/>
  <c r="Q57" i="1"/>
  <c r="Q58" i="1"/>
  <c r="Q59" i="1"/>
  <c r="Q63" i="1"/>
  <c r="Q64" i="1"/>
  <c r="Q65" i="1"/>
  <c r="Q66" i="1"/>
  <c r="Q68" i="1"/>
  <c r="Q69" i="1"/>
  <c r="Q70" i="1"/>
  <c r="Q73" i="1"/>
  <c r="Q74" i="1"/>
  <c r="Q77" i="1"/>
  <c r="Q78" i="1"/>
  <c r="Q79" i="1"/>
  <c r="Q80" i="1"/>
  <c r="Q81" i="1"/>
  <c r="Q82" i="1"/>
  <c r="Q83" i="1"/>
  <c r="Q84" i="1"/>
  <c r="Q85" i="1"/>
  <c r="Q86" i="1"/>
  <c r="Q87" i="1"/>
  <c r="Q88" i="1"/>
  <c r="Q5" i="1"/>
  <c r="L12" i="1"/>
  <c r="I12" i="1"/>
  <c r="F12" i="1"/>
  <c r="F13" i="1"/>
  <c r="G9" i="1"/>
  <c r="I9" i="1"/>
  <c r="D9" i="1"/>
  <c r="Q9" i="1" s="1"/>
  <c r="R9" i="1" l="1"/>
  <c r="S9" i="1"/>
  <c r="I13" i="1"/>
  <c r="L9" i="1"/>
  <c r="L13" i="1" s="1"/>
  <c r="J9" i="1"/>
  <c r="T9" i="1" s="1"/>
  <c r="S6" i="1" l="1"/>
  <c r="S7" i="1"/>
  <c r="S8" i="1"/>
  <c r="S10" i="1"/>
  <c r="S14" i="1"/>
  <c r="S15" i="1"/>
  <c r="S16" i="1"/>
  <c r="S17" i="1"/>
  <c r="S18" i="1"/>
  <c r="S20" i="1"/>
  <c r="S21" i="1"/>
  <c r="S22" i="1"/>
  <c r="S23" i="1"/>
  <c r="S24" i="1"/>
  <c r="S25" i="1"/>
  <c r="S26" i="1"/>
  <c r="S34" i="1"/>
  <c r="S35" i="1"/>
  <c r="S36" i="1"/>
  <c r="S38" i="1"/>
  <c r="S39" i="1"/>
  <c r="S43" i="1"/>
  <c r="S44" i="1"/>
  <c r="S45" i="1"/>
  <c r="S46" i="1"/>
  <c r="S47" i="1"/>
  <c r="S48" i="1"/>
  <c r="S49" i="1"/>
  <c r="S50" i="1"/>
  <c r="S51" i="1"/>
  <c r="S52" i="1"/>
  <c r="S53" i="1"/>
  <c r="S54" i="1"/>
  <c r="S55" i="1"/>
  <c r="S56" i="1"/>
  <c r="S57" i="1"/>
  <c r="S58" i="1"/>
  <c r="S59" i="1"/>
  <c r="S63" i="1"/>
  <c r="S64" i="1"/>
  <c r="S65" i="1"/>
  <c r="S66" i="1"/>
  <c r="S68" i="1"/>
  <c r="S69" i="1"/>
  <c r="S70" i="1"/>
  <c r="S73" i="1"/>
  <c r="S74" i="1"/>
  <c r="S77" i="1"/>
  <c r="S78" i="1"/>
  <c r="S79" i="1"/>
  <c r="S80" i="1"/>
  <c r="S81" i="1"/>
  <c r="S82" i="1"/>
  <c r="S83" i="1"/>
  <c r="S84" i="1"/>
  <c r="S85" i="1"/>
  <c r="S87" i="1"/>
  <c r="S88" i="1"/>
  <c r="J68" i="1"/>
  <c r="T68" i="1" s="1"/>
  <c r="J69" i="1"/>
  <c r="T69" i="1" s="1"/>
  <c r="G68" i="1"/>
  <c r="R68" i="1" s="1"/>
  <c r="G69" i="1"/>
  <c r="R69" i="1" s="1"/>
  <c r="J70" i="1"/>
  <c r="T70" i="1" s="1"/>
  <c r="G70" i="1"/>
  <c r="R70" i="1" s="1"/>
  <c r="J78" i="1"/>
  <c r="T78" i="1" s="1"/>
  <c r="G78" i="1"/>
  <c r="R78" i="1" s="1"/>
  <c r="J13" i="1"/>
  <c r="G12" i="1"/>
  <c r="G13" i="1"/>
  <c r="Q13" i="1"/>
  <c r="D12" i="1"/>
  <c r="Q12" i="1" s="1"/>
  <c r="R13" i="1" l="1"/>
  <c r="R12" i="1"/>
  <c r="T13" i="1"/>
  <c r="S12" i="1"/>
  <c r="J12" i="1"/>
  <c r="T12" i="1" s="1"/>
  <c r="S13" i="1"/>
  <c r="J37" i="1"/>
  <c r="T37" i="1" s="1"/>
  <c r="J47" i="1"/>
  <c r="T47" i="1" s="1"/>
  <c r="G47" i="1"/>
  <c r="R47" i="1" s="1"/>
  <c r="G66" i="1"/>
  <c r="R66" i="1" s="1"/>
  <c r="G7" i="1"/>
  <c r="R7" i="1" s="1"/>
  <c r="G8" i="1"/>
  <c r="R8" i="1" s="1"/>
  <c r="G10" i="1"/>
  <c r="R10" i="1" s="1"/>
  <c r="G14" i="1"/>
  <c r="R14" i="1" s="1"/>
  <c r="G15" i="1"/>
  <c r="R15" i="1" s="1"/>
  <c r="G16" i="1"/>
  <c r="R16" i="1" s="1"/>
  <c r="G17" i="1"/>
  <c r="R17" i="1" s="1"/>
  <c r="G18" i="1"/>
  <c r="R18" i="1" s="1"/>
  <c r="G20" i="1"/>
  <c r="R20" i="1" s="1"/>
  <c r="G21" i="1"/>
  <c r="R21" i="1" s="1"/>
  <c r="G22" i="1"/>
  <c r="R22" i="1" s="1"/>
  <c r="G23" i="1"/>
  <c r="R23" i="1" s="1"/>
  <c r="G24" i="1"/>
  <c r="R24" i="1" s="1"/>
  <c r="G25" i="1"/>
  <c r="R25" i="1" s="1"/>
  <c r="G26" i="1"/>
  <c r="R26" i="1" s="1"/>
  <c r="G34" i="1"/>
  <c r="R34" i="1" s="1"/>
  <c r="G35" i="1"/>
  <c r="R35" i="1" s="1"/>
  <c r="G36" i="1"/>
  <c r="R36" i="1" s="1"/>
  <c r="G37" i="1"/>
  <c r="R37" i="1" s="1"/>
  <c r="G38" i="1"/>
  <c r="R38" i="1" s="1"/>
  <c r="G39" i="1"/>
  <c r="R39" i="1" s="1"/>
  <c r="G40" i="1"/>
  <c r="G41" i="1"/>
  <c r="G42" i="1"/>
  <c r="G43" i="1"/>
  <c r="R43" i="1" s="1"/>
  <c r="G44" i="1"/>
  <c r="R44" i="1" s="1"/>
  <c r="G45" i="1"/>
  <c r="R45" i="1" s="1"/>
  <c r="G46" i="1"/>
  <c r="R46" i="1" s="1"/>
  <c r="G48" i="1"/>
  <c r="R48" i="1" s="1"/>
  <c r="G49" i="1"/>
  <c r="R49" i="1" s="1"/>
  <c r="G50" i="1"/>
  <c r="R50" i="1" s="1"/>
  <c r="G51" i="1"/>
  <c r="R51" i="1" s="1"/>
  <c r="G52" i="1"/>
  <c r="R52" i="1" s="1"/>
  <c r="G53" i="1"/>
  <c r="R53" i="1" s="1"/>
  <c r="G54" i="1"/>
  <c r="R54" i="1" s="1"/>
  <c r="G55" i="1"/>
  <c r="R55" i="1" s="1"/>
  <c r="G56" i="1"/>
  <c r="R56" i="1" s="1"/>
  <c r="G57" i="1"/>
  <c r="R57" i="1" s="1"/>
  <c r="G58" i="1"/>
  <c r="R58" i="1" s="1"/>
  <c r="G59" i="1"/>
  <c r="R59" i="1" s="1"/>
  <c r="G63" i="1"/>
  <c r="R63" i="1" s="1"/>
  <c r="G64" i="1"/>
  <c r="R64" i="1" s="1"/>
  <c r="G65" i="1"/>
  <c r="R65" i="1" s="1"/>
  <c r="G73" i="1"/>
  <c r="R73" i="1" s="1"/>
  <c r="G74" i="1"/>
  <c r="R74" i="1" s="1"/>
  <c r="G77" i="1"/>
  <c r="R77" i="1" s="1"/>
  <c r="G79" i="1"/>
  <c r="R79" i="1" s="1"/>
  <c r="G80" i="1"/>
  <c r="R80" i="1" s="1"/>
  <c r="G81" i="1"/>
  <c r="R81" i="1" s="1"/>
  <c r="G82" i="1"/>
  <c r="R82" i="1" s="1"/>
  <c r="G83" i="1"/>
  <c r="R83" i="1" s="1"/>
  <c r="G84" i="1"/>
  <c r="R84" i="1" s="1"/>
  <c r="G85" i="1"/>
  <c r="R85" i="1" s="1"/>
  <c r="G86" i="1"/>
  <c r="R86" i="1" s="1"/>
  <c r="G87" i="1"/>
  <c r="R87" i="1" s="1"/>
  <c r="G88" i="1"/>
  <c r="R88" i="1" s="1"/>
  <c r="G5" i="1"/>
  <c r="R5" i="1" s="1"/>
  <c r="J66" i="1"/>
  <c r="T66" i="1" s="1"/>
  <c r="J8" i="1"/>
  <c r="T8" i="1" s="1"/>
  <c r="J10" i="1"/>
  <c r="T10" i="1" s="1"/>
  <c r="J15" i="1"/>
  <c r="T15" i="1" s="1"/>
  <c r="J16" i="1"/>
  <c r="T16" i="1" s="1"/>
  <c r="J17" i="1"/>
  <c r="T17" i="1" s="1"/>
  <c r="J18" i="1"/>
  <c r="T18" i="1" s="1"/>
  <c r="J20" i="1"/>
  <c r="T20" i="1" s="1"/>
  <c r="J24" i="1"/>
  <c r="T24" i="1" s="1"/>
  <c r="J26" i="1"/>
  <c r="T26" i="1" s="1"/>
  <c r="J38" i="1"/>
  <c r="T38" i="1" s="1"/>
  <c r="J39" i="1"/>
  <c r="T39" i="1" s="1"/>
  <c r="J40" i="1"/>
  <c r="J41" i="1"/>
  <c r="J42" i="1"/>
  <c r="J51" i="1"/>
  <c r="T51" i="1" s="1"/>
  <c r="J52" i="1"/>
  <c r="T52" i="1" s="1"/>
  <c r="J57" i="1"/>
  <c r="T57" i="1" s="1"/>
  <c r="J63" i="1"/>
  <c r="T63" i="1" s="1"/>
  <c r="J64" i="1"/>
  <c r="T64" i="1" s="1"/>
  <c r="J65" i="1"/>
  <c r="T65" i="1" s="1"/>
  <c r="J84" i="1"/>
  <c r="T84" i="1" s="1"/>
  <c r="J85" i="1"/>
  <c r="T85" i="1" s="1"/>
  <c r="J5" i="1"/>
  <c r="T5" i="1" s="1"/>
  <c r="J87" i="1"/>
  <c r="T87" i="1" s="1"/>
  <c r="J88" i="1"/>
  <c r="T88" i="1" s="1"/>
  <c r="J86" i="1"/>
  <c r="T86" i="1" s="1"/>
  <c r="J80" i="1"/>
  <c r="T80" i="1" s="1"/>
  <c r="J74" i="1"/>
  <c r="T74" i="1" s="1"/>
  <c r="J77" i="1"/>
  <c r="T77" i="1" s="1"/>
  <c r="J73" i="1"/>
  <c r="T73" i="1" s="1"/>
  <c r="J58" i="1"/>
  <c r="T58" i="1" s="1"/>
  <c r="J56" i="1"/>
  <c r="T56" i="1" s="1"/>
  <c r="J53" i="1"/>
  <c r="T53" i="1" s="1"/>
  <c r="J46" i="1"/>
  <c r="T46" i="1" s="1"/>
  <c r="J48" i="1"/>
  <c r="T48" i="1" s="1"/>
  <c r="J49" i="1"/>
  <c r="T49" i="1" s="1"/>
  <c r="J50" i="1"/>
  <c r="T50" i="1" s="1"/>
  <c r="J44" i="1"/>
  <c r="T44" i="1" s="1"/>
  <c r="J36" i="1"/>
  <c r="T36" i="1" s="1"/>
  <c r="J22" i="1"/>
  <c r="T22" i="1" s="1"/>
  <c r="J23" i="1"/>
  <c r="T23" i="1" s="1"/>
  <c r="J21" i="1"/>
  <c r="T21" i="1" s="1"/>
  <c r="J14" i="1"/>
  <c r="T14" i="1" s="1"/>
  <c r="J54" i="1"/>
  <c r="T54" i="1" s="1"/>
  <c r="J35" i="1"/>
  <c r="T35" i="1" s="1"/>
  <c r="J34" i="1"/>
  <c r="T34" i="1" s="1"/>
  <c r="J83" i="1"/>
  <c r="T83" i="1" s="1"/>
  <c r="J82" i="1"/>
  <c r="T82" i="1" s="1"/>
  <c r="J79" i="1"/>
  <c r="T79" i="1" s="1"/>
  <c r="J81" i="1"/>
  <c r="T81" i="1" s="1"/>
  <c r="J45" i="1"/>
  <c r="T45" i="1" s="1"/>
  <c r="J7" i="1"/>
  <c r="T7" i="1" s="1"/>
  <c r="J25" i="1"/>
  <c r="T25" i="1" s="1"/>
  <c r="J59" i="1" l="1"/>
  <c r="T59" i="1" s="1"/>
  <c r="J55" i="1"/>
  <c r="T55" i="1" s="1"/>
  <c r="J43" i="1"/>
  <c r="T43" i="1" s="1"/>
  <c r="S5" i="1"/>
  <c r="G6" i="1"/>
  <c r="R6" i="1" s="1"/>
  <c r="J6" i="1"/>
  <c r="T6" i="1" s="1"/>
</calcChain>
</file>

<file path=xl/sharedStrings.xml><?xml version="1.0" encoding="utf-8"?>
<sst xmlns="http://schemas.openxmlformats.org/spreadsheetml/2006/main" count="241" uniqueCount="151">
  <si>
    <t>B&amp;O Classifications</t>
  </si>
  <si>
    <t>Retailing</t>
  </si>
  <si>
    <t>Wholesaling</t>
  </si>
  <si>
    <t>Assisted Living Facilities</t>
  </si>
  <si>
    <t>Canned Salmon Labelers</t>
  </si>
  <si>
    <t>Chemical Dependency Center</t>
  </si>
  <si>
    <t>Child Care</t>
  </si>
  <si>
    <t>Cleanup of Radioactive Waste for US Government</t>
  </si>
  <si>
    <t>Extracting, Extracting for Hire</t>
  </si>
  <si>
    <t>Extracting Timber, Extracting for Hire Timber</t>
  </si>
  <si>
    <t>Federal Aviation Administration (FAR) Part 145 Repair Stations</t>
  </si>
  <si>
    <t>For Profit Hospitals</t>
  </si>
  <si>
    <t>Government Contracting</t>
  </si>
  <si>
    <t>Insurance Agents/Insurance Brokers Commissions</t>
  </si>
  <si>
    <t>International Charter Freight Brokers, Stevedoring</t>
  </si>
  <si>
    <t>International Investment Management Services</t>
  </si>
  <si>
    <t>Non-Manufacturing Aerospace Product Development</t>
  </si>
  <si>
    <t>Prescription Drug Warehousing</t>
  </si>
  <si>
    <t>Printing and Publishing</t>
  </si>
  <si>
    <t>Processing for Hire Timber Products</t>
  </si>
  <si>
    <t>Public or Nonprofit Hospitals</t>
  </si>
  <si>
    <t>Public Road Construction</t>
  </si>
  <si>
    <t>Qualified Co-ops</t>
  </si>
  <si>
    <t>Radio &amp; TV Broadcasting</t>
  </si>
  <si>
    <t>Radioactive Waste Disposal</t>
  </si>
  <si>
    <t>Real Estate Commissions</t>
  </si>
  <si>
    <t>Retailing of Commercial Airplanes or Components</t>
  </si>
  <si>
    <t>Retailing of Commercial Airplane Tooling</t>
  </si>
  <si>
    <t>Retailing of Interstate Transportation Equipment</t>
  </si>
  <si>
    <t>Royalties</t>
  </si>
  <si>
    <t>Sale of Standing Timber</t>
  </si>
  <si>
    <t>Travel Agent/Tour Operator (Over $250,000) </t>
  </si>
  <si>
    <t>Warehousing</t>
  </si>
  <si>
    <t>Wholesaling of Commercial Airplanes or Components</t>
  </si>
  <si>
    <t>Wholesaling of Manufactured Aluminum</t>
  </si>
  <si>
    <t>Wholesaling of Solar Energy</t>
  </si>
  <si>
    <t>Wholesaling of Timber or Wood Products</t>
  </si>
  <si>
    <t>Manufacturing</t>
  </si>
  <si>
    <t>Gambling Contests of Chance (less than $50,000 a year)</t>
  </si>
  <si>
    <t>Gambling Contests of Chance ($50,000 a year or greater)</t>
  </si>
  <si>
    <t>Manufacturers/Processors for Hire of Semiconductor Materials</t>
  </si>
  <si>
    <t>Manufacturing of Commercial Airplanes or Components</t>
  </si>
  <si>
    <t>Manufacturing of Commercial Airplane Tooling</t>
  </si>
  <si>
    <t>Manufacturing of Dairy Products</t>
  </si>
  <si>
    <t>Manufacturing of Fresh Fruit/Vegetable Products</t>
  </si>
  <si>
    <t>Manufacturing of Seafood Products</t>
  </si>
  <si>
    <t>Manufacturing of Solar Energy</t>
  </si>
  <si>
    <t>Manufacturing of Timber or Wood Products</t>
  </si>
  <si>
    <t>Manufacturing Wheat into Flour</t>
  </si>
  <si>
    <t>Manufacturing of Wood Biomass Fuel</t>
  </si>
  <si>
    <t>Parimutuel Wagering</t>
  </si>
  <si>
    <t>Slaughtering, Breaking and Processing Perishable Meat</t>
  </si>
  <si>
    <t>Soybean &amp; Canola Processing</t>
  </si>
  <si>
    <t>Splitting/Processing Dried Peas</t>
  </si>
  <si>
    <t>Travel Agent/Tour Operator ($250,000 or less) </t>
  </si>
  <si>
    <t>Current Rate</t>
  </si>
  <si>
    <t>1/1/26 - 12/31/26</t>
  </si>
  <si>
    <t>Surcharge on income over $250m</t>
  </si>
  <si>
    <t>Manufacturing alternative jet fuel</t>
  </si>
  <si>
    <t>Retailing of food/prescriptions</t>
  </si>
  <si>
    <t>With Surcharge on Income over $250m</t>
  </si>
  <si>
    <t>On income not subject to surcharge</t>
  </si>
  <si>
    <t>RCW</t>
  </si>
  <si>
    <t>82.04.240</t>
  </si>
  <si>
    <t>82.04.250</t>
  </si>
  <si>
    <t>82.04.270</t>
  </si>
  <si>
    <t>82.04.290</t>
  </si>
  <si>
    <t>82.04.260</t>
  </si>
  <si>
    <t>82.04.260 (not specified as manufacturing)</t>
  </si>
  <si>
    <t>Nonprofits engaging in research and development</t>
  </si>
  <si>
    <t>82.04.230</t>
  </si>
  <si>
    <t>82.04.257</t>
  </si>
  <si>
    <t>Retail sales of digital goods, digital codes, digital automated services</t>
  </si>
  <si>
    <t>Wholesale sales of digital goods, digital codes, digital automated services</t>
  </si>
  <si>
    <t>82.04.263</t>
  </si>
  <si>
    <t>82.04.280</t>
  </si>
  <si>
    <t>82.04.285</t>
  </si>
  <si>
    <t>82.04.2905</t>
  </si>
  <si>
    <t>82.04.2906</t>
  </si>
  <si>
    <t>82.04.2908</t>
  </si>
  <si>
    <t>82.04.2404</t>
  </si>
  <si>
    <t>82.04.2909</t>
  </si>
  <si>
    <t>82.04.294</t>
  </si>
  <si>
    <t>82.04.287</t>
  </si>
  <si>
    <t>82.04.286</t>
  </si>
  <si>
    <t>82.04.272</t>
  </si>
  <si>
    <t>82.04.298</t>
  </si>
  <si>
    <t>82.04.255</t>
  </si>
  <si>
    <t>82.04.2907</t>
  </si>
  <si>
    <t>Manufacturing of Aluminum</t>
  </si>
  <si>
    <t>Increased advanced computing surcharge would begin 1/1/26</t>
  </si>
  <si>
    <t>Permanent rate increase would begin 1/1/2027</t>
  </si>
  <si>
    <t>Advanced computing</t>
  </si>
  <si>
    <t>82.04.290; 82.04.299</t>
  </si>
  <si>
    <t>82.04.290; 82.04.29004</t>
  </si>
  <si>
    <t>Specified Financial Institutions</t>
  </si>
  <si>
    <t>82.04.241</t>
  </si>
  <si>
    <t>82.04.2602</t>
  </si>
  <si>
    <t>82.04.2994(1)</t>
  </si>
  <si>
    <t>*</t>
  </si>
  <si>
    <t>Retail or wholesale of alternative jet fuel</t>
  </si>
  <si>
    <t>For asterisked items in column O in "current and proposed rates" tab:</t>
  </si>
  <si>
    <t>Service &amp; other activities (gross income less than $1 million in prior year)</t>
  </si>
  <si>
    <t>Processing for Hire (petroleum products)</t>
  </si>
  <si>
    <t>Increased surcharge for financial institutions and third services and other activities rate tier would begin 10/1/25</t>
  </si>
  <si>
    <t>82.04.405</t>
  </si>
  <si>
    <t>82.04.062</t>
  </si>
  <si>
    <t>Wholesaling Precious metal bullion or monetized bullion</t>
  </si>
  <si>
    <t>Retailing Precious metal bullion or monetized bullion</t>
  </si>
  <si>
    <t>Rental or lease of individual storage space at self-storage facilities (gross income less than $1m)</t>
  </si>
  <si>
    <t>Interest on loans secured by first mortgages (less than $1m)</t>
  </si>
  <si>
    <t>Interest on loans secured by first mortgages ($1m - $5m)</t>
  </si>
  <si>
    <t>Interest on loans secured by first mortgages ($5m or greater)</t>
  </si>
  <si>
    <t>Scientific R&amp;D (less than $1m)</t>
  </si>
  <si>
    <t>Scientific R&amp;D ($1m - $5m)</t>
  </si>
  <si>
    <t>Scientific R&amp;D ($5m or greater)</t>
  </si>
  <si>
    <t>** The tax rates for manufacturing and wholesaling aluminum are scheduled to increase beginning 1/1/27 under current law.</t>
  </si>
  <si>
    <t>*See Notes Tab</t>
  </si>
  <si>
    <t>Proposed Rates</t>
  </si>
  <si>
    <t>Increase in 2026 without surcharge</t>
  </si>
  <si>
    <t>Increase in 2026 with surcharge</t>
  </si>
  <si>
    <t>Increase in 2027 without surcharge</t>
  </si>
  <si>
    <t>Increase in 2027 with surcharge</t>
  </si>
  <si>
    <t>Compared to Current Law</t>
  </si>
  <si>
    <t>All other changes would begin 1/1/26</t>
  </si>
  <si>
    <t>*** This item is effective 4/1/26</t>
  </si>
  <si>
    <t>82.04.4292</t>
  </si>
  <si>
    <t>***</t>
  </si>
  <si>
    <t>*/****</t>
  </si>
  <si>
    <t>Temporary surcharge on taxable income over $250 million would be in place from 1/1/26 through 12/31/29</t>
  </si>
  <si>
    <t>1/1/27-12/31/29</t>
  </si>
  <si>
    <t>82.04.260(12); 82.04.261</t>
  </si>
  <si>
    <t>Taxation of rental of individual storage space at self-service storage facilities would begin 4/1/26</t>
  </si>
  <si>
    <t>Title insurance agents (less than $1m)</t>
  </si>
  <si>
    <t>Title insurance agents ($1m - $5m)</t>
  </si>
  <si>
    <t>Title insurance agents ($5m or greater)</t>
  </si>
  <si>
    <t>Credit unions that merge or acquire a bank regulated by Dept of Financial Institutions</t>
  </si>
  <si>
    <t>The bill would also repeal some B&amp;O and public utility tax credits. These changes are not reflected in this analysis.</t>
  </si>
  <si>
    <t>Rental or lease of individual storage space at self-storage facilities ($1m - $5m)</t>
  </si>
  <si>
    <t>Rental or lease of individual storage space at self-storage facilities ($5m or greater)</t>
  </si>
  <si>
    <t>Retail of motor vehicle fuel or special fuel</t>
  </si>
  <si>
    <t>Wholesale of motor vehicle fuel or special fuel</t>
  </si>
  <si>
    <t>**** ESHB 2081 would increase the rate from 0.484% to 0.5%. ESSB 5794 would apply the services and other activities rate, which is higher. This assumes the ESSB 5794 rate.</t>
  </si>
  <si>
    <t>Service &amp; other activities (gross income $1 million - $5 million in prior year)</t>
  </si>
  <si>
    <t>Service &amp; other activities (gross income $5 million or greater in prior year)</t>
  </si>
  <si>
    <t>Tax on certain credit unions would begin 10/1/25</t>
  </si>
  <si>
    <t>ESHB 2081 (as passed by the Legislature 4/26)</t>
  </si>
  <si>
    <t>Beg. 1/1/30</t>
  </si>
  <si>
    <t>* SHB 2081 specifies that taxable income "subject to the manufacturing tax rates" in the following RCWs is exempt from the surcharge. It's not clear if all of the activities in these RCWs are manufacturing. It's not clear if they just mean that the 0.484% rate is exempt, or any rate as long as it is considered manufacturing in the RCW section. (Additionally, the wholesale and retail of the manufactured products is exempt.)</t>
  </si>
  <si>
    <t>*/**</t>
  </si>
  <si>
    <t>ESSB 5794 (as passed by the Legislature 4/24)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</si>
</sst>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9" x14ac:knownFonts="1">
    <font>
      <sz val="11"/>
      <color theme="1"/>
      <name val="Aptos Narrow"/>
      <family val="2"/>
      <scheme val="minor"/>
    </font>
    <font>
      <sz val="11"/>
      <color theme="1"/>
      <name val="Aptos Narrow"/>
      <family val="2"/>
      <scheme val="minor"/>
    </font>
    <font>
      <sz val="8"/>
      <name val="Aptos Narrow"/>
      <family val="2"/>
      <scheme val="minor"/>
    </font>
    <font>
      <sz val="10"/>
      <name val="Calibri"/>
      <family val="2"/>
    </font>
    <font>
      <u/>
      <sz val="10"/>
      <name val="Calibri"/>
      <family val="2"/>
    </font>
    <font>
      <b/>
      <sz val="10"/>
      <name val="Calibri"/>
      <family val="2"/>
    </font>
    <font>
      <sz val="11"/>
      <color theme="1"/>
      <name val="Calibri"/>
      <family val="2"/>
    </font>
    <font>
      <u/>
      <sz val="11"/>
      <color theme="1"/>
      <name val="Calibri"/>
      <family val="2"/>
    </font>
    <font>
      <b/>
      <sz val="11"/>
      <color theme="1"/>
      <name val="Calibri"/>
      <family val="2"/>
    </font>
  </fonts>
  <fills count="2">
    <fill>
      <patternFill patternType="none"/>
    </fill>
    <fill>
      <patternFill patternType="gray125"/>
    </fill>
  </fills>
  <borders count="2">
    <border>
      <left/>
      <right/>
      <top/>
      <bottom/>
      <diagonal/>
    </border>
    <border>
      <left/>
      <right/>
      <top/>
      <bottom style="thin">
        <color indexed="64"/>
      </bottom>
      <diagonal/>
    </border>
  </borders>
  <cellStyleXfs count="2">
    <xf numFmtId="0" fontId="0" fillId="0" borderId="0"/>
    <xf numFmtId="9" fontId="1" fillId="0" borderId="0" applyFont="0" applyFill="0" applyBorder="0" applyAlignment="0" applyProtection="0"/>
  </cellStyleXfs>
  <cellXfs count="19">
    <xf numFmtId="0" fontId="0" fillId="0" borderId="0" xfId="0"/>
    <xf numFmtId="0" fontId="3" fillId="0" borderId="0" xfId="0" applyFont="1"/>
    <xf numFmtId="0" fontId="4" fillId="0" borderId="0" xfId="0" applyFont="1" applyAlignment="1">
      <alignment horizontal="center"/>
    </xf>
    <xf numFmtId="0" fontId="4" fillId="0" borderId="0" xfId="0" applyFont="1"/>
    <xf numFmtId="164" fontId="3" fillId="0" borderId="0" xfId="1" applyNumberFormat="1" applyFont="1"/>
    <xf numFmtId="0" fontId="3" fillId="0" borderId="0" xfId="0" applyFont="1" applyAlignment="1">
      <alignment horizontal="right" wrapText="1"/>
    </xf>
    <xf numFmtId="0" fontId="4" fillId="0" borderId="0" xfId="0" applyFont="1" applyAlignment="1">
      <alignment horizontal="right"/>
    </xf>
    <xf numFmtId="0" fontId="3" fillId="0" borderId="0" xfId="0" applyFont="1" applyAlignment="1">
      <alignment wrapText="1"/>
    </xf>
    <xf numFmtId="0" fontId="6" fillId="0" borderId="0" xfId="0" applyFont="1"/>
    <xf numFmtId="0" fontId="7" fillId="0" borderId="0" xfId="0" applyFont="1"/>
    <xf numFmtId="0" fontId="6" fillId="0" borderId="0" xfId="0" applyFont="1" applyAlignment="1">
      <alignment horizontal="left" wrapText="1"/>
    </xf>
    <xf numFmtId="0" fontId="8" fillId="0" borderId="0" xfId="0" applyFont="1"/>
    <xf numFmtId="0" fontId="6" fillId="0" borderId="0" xfId="0" applyFont="1" applyAlignment="1">
      <alignment horizontal="left" wrapText="1"/>
    </xf>
    <xf numFmtId="0" fontId="4" fillId="0" borderId="0" xfId="0" applyFont="1" applyAlignment="1">
      <alignment horizontal="center"/>
    </xf>
    <xf numFmtId="0" fontId="5" fillId="0" borderId="1" xfId="0" applyFont="1" applyBorder="1" applyAlignment="1">
      <alignment horizontal="center"/>
    </xf>
    <xf numFmtId="0" fontId="3" fillId="0" borderId="1" xfId="0" applyFont="1" applyBorder="1" applyAlignment="1">
      <alignment horizontal="center"/>
    </xf>
    <xf numFmtId="0" fontId="3" fillId="0" borderId="0" xfId="0" applyFont="1" applyFill="1"/>
    <xf numFmtId="164" fontId="3" fillId="0" borderId="0" xfId="1" applyNumberFormat="1" applyFont="1" applyFill="1"/>
    <xf numFmtId="0" fontId="0" fillId="0" borderId="0" xfId="0" applyFill="1"/>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5214F7-839B-40A4-8577-3084BBB7F314}">
  <dimension ref="A2:M31"/>
  <sheetViews>
    <sheetView tabSelected="1" workbookViewId="0">
      <selection activeCell="A2" sqref="A2"/>
    </sheetView>
  </sheetViews>
  <sheetFormatPr defaultRowHeight="15" x14ac:dyDescent="0.25"/>
  <cols>
    <col min="1" max="1" width="5.5703125" style="8" customWidth="1"/>
    <col min="2" max="16384" width="9.140625" style="8"/>
  </cols>
  <sheetData>
    <row r="2" spans="1:13" x14ac:dyDescent="0.25">
      <c r="A2" s="11" t="s">
        <v>146</v>
      </c>
    </row>
    <row r="3" spans="1:13" ht="18" customHeight="1" x14ac:dyDescent="0.25">
      <c r="B3" s="12" t="s">
        <v>104</v>
      </c>
      <c r="C3" s="12"/>
      <c r="D3" s="12"/>
      <c r="E3" s="12"/>
      <c r="F3" s="12"/>
      <c r="G3" s="12"/>
      <c r="H3" s="12"/>
      <c r="I3" s="12"/>
      <c r="J3" s="12"/>
      <c r="K3" s="12"/>
      <c r="L3" s="12"/>
      <c r="M3" s="12"/>
    </row>
    <row r="4" spans="1:13" x14ac:dyDescent="0.25">
      <c r="B4" s="8" t="s">
        <v>90</v>
      </c>
    </row>
    <row r="5" spans="1:13" x14ac:dyDescent="0.25">
      <c r="B5" s="8" t="s">
        <v>129</v>
      </c>
    </row>
    <row r="6" spans="1:13" x14ac:dyDescent="0.25">
      <c r="B6" s="8" t="s">
        <v>91</v>
      </c>
    </row>
    <row r="8" spans="1:13" x14ac:dyDescent="0.25">
      <c r="A8" s="11" t="s">
        <v>150</v>
      </c>
    </row>
    <row r="9" spans="1:13" x14ac:dyDescent="0.25">
      <c r="B9" s="8" t="s">
        <v>132</v>
      </c>
    </row>
    <row r="10" spans="1:13" x14ac:dyDescent="0.25">
      <c r="B10" s="8" t="s">
        <v>145</v>
      </c>
    </row>
    <row r="11" spans="1:13" x14ac:dyDescent="0.25">
      <c r="B11" s="8" t="s">
        <v>124</v>
      </c>
    </row>
    <row r="12" spans="1:13" ht="15.75" customHeight="1" x14ac:dyDescent="0.25">
      <c r="B12" s="12" t="s">
        <v>137</v>
      </c>
      <c r="C12" s="12"/>
      <c r="D12" s="12"/>
      <c r="E12" s="12"/>
      <c r="F12" s="12"/>
      <c r="G12" s="12"/>
      <c r="H12" s="12"/>
      <c r="I12" s="12"/>
      <c r="J12" s="12"/>
      <c r="K12" s="12"/>
      <c r="L12" s="12"/>
      <c r="M12" s="12"/>
    </row>
    <row r="13" spans="1:13" ht="15.75" customHeight="1" x14ac:dyDescent="0.25">
      <c r="B13" s="10"/>
      <c r="C13" s="10"/>
      <c r="D13" s="10"/>
      <c r="E13" s="10"/>
      <c r="F13" s="10"/>
      <c r="G13" s="10"/>
      <c r="H13" s="10"/>
      <c r="I13" s="10"/>
      <c r="J13" s="10"/>
      <c r="K13" s="10"/>
      <c r="L13" s="10"/>
      <c r="M13" s="10"/>
    </row>
    <row r="15" spans="1:13" x14ac:dyDescent="0.25">
      <c r="A15" s="9" t="s">
        <v>101</v>
      </c>
    </row>
    <row r="16" spans="1:13" ht="6.75" customHeight="1" x14ac:dyDescent="0.25"/>
    <row r="17" spans="1:13" ht="59.25" customHeight="1" x14ac:dyDescent="0.25">
      <c r="A17" s="12" t="s">
        <v>148</v>
      </c>
      <c r="B17" s="12"/>
      <c r="C17" s="12"/>
      <c r="D17" s="12"/>
      <c r="E17" s="12"/>
      <c r="F17" s="12"/>
      <c r="G17" s="12"/>
      <c r="H17" s="12"/>
      <c r="I17" s="12"/>
      <c r="J17" s="12"/>
      <c r="K17" s="12"/>
      <c r="L17" s="12"/>
      <c r="M17" s="12"/>
    </row>
    <row r="18" spans="1:13" x14ac:dyDescent="0.25">
      <c r="B18" s="8" t="s">
        <v>63</v>
      </c>
    </row>
    <row r="19" spans="1:13" x14ac:dyDescent="0.25">
      <c r="B19" s="8" t="s">
        <v>80</v>
      </c>
    </row>
    <row r="20" spans="1:13" x14ac:dyDescent="0.25">
      <c r="B20" s="8" t="s">
        <v>96</v>
      </c>
    </row>
    <row r="21" spans="1:13" x14ac:dyDescent="0.25">
      <c r="B21" s="8" t="s">
        <v>67</v>
      </c>
    </row>
    <row r="22" spans="1:13" x14ac:dyDescent="0.25">
      <c r="B22" s="8" t="s">
        <v>97</v>
      </c>
    </row>
    <row r="23" spans="1:13" x14ac:dyDescent="0.25">
      <c r="B23" s="8" t="s">
        <v>83</v>
      </c>
    </row>
    <row r="24" spans="1:13" x14ac:dyDescent="0.25">
      <c r="B24" s="8" t="s">
        <v>81</v>
      </c>
    </row>
    <row r="25" spans="1:13" x14ac:dyDescent="0.25">
      <c r="B25" s="8" t="s">
        <v>98</v>
      </c>
    </row>
    <row r="26" spans="1:13" ht="9" customHeight="1" x14ac:dyDescent="0.25"/>
    <row r="27" spans="1:13" x14ac:dyDescent="0.25">
      <c r="A27" s="8" t="s">
        <v>116</v>
      </c>
    </row>
    <row r="28" spans="1:13" ht="9" customHeight="1" x14ac:dyDescent="0.25"/>
    <row r="29" spans="1:13" x14ac:dyDescent="0.25">
      <c r="A29" s="8" t="s">
        <v>125</v>
      </c>
    </row>
    <row r="30" spans="1:13" ht="7.5" customHeight="1" x14ac:dyDescent="0.25"/>
    <row r="31" spans="1:13" ht="30.75" customHeight="1" x14ac:dyDescent="0.25">
      <c r="A31" s="12" t="s">
        <v>142</v>
      </c>
      <c r="B31" s="12"/>
      <c r="C31" s="12"/>
      <c r="D31" s="12"/>
      <c r="E31" s="12"/>
      <c r="F31" s="12"/>
      <c r="G31" s="12"/>
      <c r="H31" s="12"/>
      <c r="I31" s="12"/>
      <c r="J31" s="12"/>
      <c r="K31" s="12"/>
      <c r="L31" s="12"/>
      <c r="M31" s="12"/>
    </row>
  </sheetData>
  <mergeCells count="4">
    <mergeCell ref="A17:M17"/>
    <mergeCell ref="B12:M12"/>
    <mergeCell ref="A31:M31"/>
    <mergeCell ref="B3:M3"/>
  </mergeCells>
  <phoneticPr fontId="2"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B5231F-6F2E-44AF-8691-88F91FAC0D21}">
  <dimension ref="B1:Z90"/>
  <sheetViews>
    <sheetView workbookViewId="0">
      <pane xSplit="2" ySplit="4" topLeftCell="C5" activePane="bottomRight" state="frozen"/>
      <selection pane="topRight" activeCell="C1" sqref="C1"/>
      <selection pane="bottomLeft" activeCell="A5" sqref="A5"/>
      <selection pane="bottomRight" activeCell="C18" sqref="C18"/>
    </sheetView>
  </sheetViews>
  <sheetFormatPr defaultRowHeight="15" x14ac:dyDescent="0.25"/>
  <cols>
    <col min="1" max="1" width="3.85546875" style="1" customWidth="1"/>
    <col min="2" max="2" width="59.28515625" style="1" customWidth="1"/>
    <col min="3" max="3" width="45.140625" style="1" customWidth="1"/>
    <col min="4" max="4" width="11.42578125" style="1" customWidth="1"/>
    <col min="5" max="5" width="1.5703125" style="1" customWidth="1"/>
    <col min="6" max="7" width="15.140625" style="1" customWidth="1"/>
    <col min="8" max="8" width="1.42578125" style="1" customWidth="1"/>
    <col min="9" max="9" width="13.85546875" style="1" customWidth="1"/>
    <col min="10" max="10" width="16.5703125" style="1" customWidth="1"/>
    <col min="11" max="11" width="1.28515625" style="1" customWidth="1"/>
    <col min="12" max="12" width="11.7109375" style="1" customWidth="1"/>
    <col min="13" max="13" width="4.7109375" style="1" customWidth="1"/>
    <col min="14" max="14" width="11.7109375" style="1" customWidth="1"/>
    <col min="15" max="15" width="6" style="1" customWidth="1"/>
    <col min="16" max="16" width="4.85546875" style="1" customWidth="1"/>
    <col min="17" max="17" width="14.140625" style="1" customWidth="1"/>
    <col min="18" max="18" width="12.42578125" style="1" customWidth="1"/>
    <col min="19" max="20" width="14" style="1" customWidth="1"/>
    <col min="21" max="25" width="9.140625" style="1"/>
    <col min="27" max="16384" width="9.140625" style="1"/>
  </cols>
  <sheetData>
    <row r="1" spans="2:26" x14ac:dyDescent="0.25">
      <c r="F1" s="14" t="s">
        <v>118</v>
      </c>
      <c r="G1" s="14"/>
      <c r="H1" s="14"/>
      <c r="I1" s="14"/>
      <c r="J1" s="14"/>
      <c r="K1" s="14"/>
      <c r="L1" s="14"/>
    </row>
    <row r="2" spans="2:26" x14ac:dyDescent="0.25">
      <c r="O2" s="1" t="s">
        <v>117</v>
      </c>
    </row>
    <row r="3" spans="2:26" x14ac:dyDescent="0.25">
      <c r="D3" s="6" t="s">
        <v>55</v>
      </c>
      <c r="F3" s="13" t="s">
        <v>56</v>
      </c>
      <c r="G3" s="13"/>
      <c r="I3" s="13" t="s">
        <v>130</v>
      </c>
      <c r="J3" s="13"/>
      <c r="K3" s="2"/>
      <c r="L3" s="6" t="s">
        <v>147</v>
      </c>
      <c r="Q3" s="15" t="s">
        <v>123</v>
      </c>
      <c r="R3" s="15"/>
      <c r="S3" s="15"/>
      <c r="T3" s="15"/>
    </row>
    <row r="4" spans="2:26" ht="45.75" customHeight="1" x14ac:dyDescent="0.25">
      <c r="B4" s="3" t="s">
        <v>0</v>
      </c>
      <c r="C4" s="3" t="s">
        <v>62</v>
      </c>
      <c r="D4" s="6"/>
      <c r="E4" s="3"/>
      <c r="F4" s="5" t="s">
        <v>61</v>
      </c>
      <c r="G4" s="5" t="s">
        <v>60</v>
      </c>
      <c r="H4" s="5"/>
      <c r="I4" s="5" t="s">
        <v>61</v>
      </c>
      <c r="J4" s="5" t="s">
        <v>60</v>
      </c>
      <c r="K4" s="7"/>
      <c r="N4" s="5" t="s">
        <v>57</v>
      </c>
      <c r="Q4" s="5" t="s">
        <v>119</v>
      </c>
      <c r="R4" s="5" t="s">
        <v>120</v>
      </c>
      <c r="S4" s="5" t="s">
        <v>121</v>
      </c>
      <c r="T4" s="5" t="s">
        <v>122</v>
      </c>
    </row>
    <row r="5" spans="2:26" x14ac:dyDescent="0.25">
      <c r="B5" s="16" t="s">
        <v>37</v>
      </c>
      <c r="C5" s="16" t="s">
        <v>63</v>
      </c>
      <c r="D5" s="16">
        <v>4.8399999999999997E-3</v>
      </c>
      <c r="E5" s="16"/>
      <c r="F5" s="16">
        <v>4.8399999999999997E-3</v>
      </c>
      <c r="G5" s="16">
        <f t="shared" ref="G5:G47" si="0">F5+N5</f>
        <v>4.8399999999999997E-3</v>
      </c>
      <c r="H5" s="16"/>
      <c r="I5" s="16">
        <v>5.0000000000000001E-3</v>
      </c>
      <c r="J5" s="16">
        <f t="shared" ref="J5:J47" si="1">I5+N5</f>
        <v>5.0000000000000001E-3</v>
      </c>
      <c r="K5" s="16"/>
      <c r="L5" s="16">
        <v>5.0000000000000001E-3</v>
      </c>
      <c r="M5" s="16"/>
      <c r="N5" s="16">
        <v>0</v>
      </c>
      <c r="Q5" s="4">
        <f>F5/D5-1</f>
        <v>0</v>
      </c>
      <c r="R5" s="4">
        <f>G5/D5-1</f>
        <v>0</v>
      </c>
      <c r="S5" s="4">
        <f t="shared" ref="S5:S10" si="2">I5/D5-1</f>
        <v>3.3057851239669533E-2</v>
      </c>
      <c r="T5" s="4">
        <f t="shared" ref="T5:T10" si="3">J5/D5-1</f>
        <v>3.3057851239669533E-2</v>
      </c>
    </row>
    <row r="6" spans="2:26" s="16" customFormat="1" x14ac:dyDescent="0.25">
      <c r="B6" s="16" t="s">
        <v>1</v>
      </c>
      <c r="C6" s="16" t="s">
        <v>64</v>
      </c>
      <c r="D6" s="16">
        <v>4.7099999999999998E-3</v>
      </c>
      <c r="F6" s="16">
        <v>4.7099999999999998E-3</v>
      </c>
      <c r="G6" s="16">
        <f t="shared" si="0"/>
        <v>9.7099999999999999E-3</v>
      </c>
      <c r="I6" s="16">
        <v>5.0000000000000001E-3</v>
      </c>
      <c r="J6" s="16">
        <f t="shared" si="1"/>
        <v>0.01</v>
      </c>
      <c r="L6" s="16">
        <v>5.0000000000000001E-3</v>
      </c>
      <c r="N6" s="16">
        <v>5.0000000000000001E-3</v>
      </c>
      <c r="Q6" s="17">
        <f t="shared" ref="Q6:Q84" si="4">F6/D6-1</f>
        <v>0</v>
      </c>
      <c r="R6" s="17">
        <f t="shared" ref="R6:R84" si="5">G6/D6-1</f>
        <v>1.061571125265393</v>
      </c>
      <c r="S6" s="17">
        <f t="shared" si="2"/>
        <v>6.1571125265392768E-2</v>
      </c>
      <c r="T6" s="17">
        <f t="shared" si="3"/>
        <v>1.1231422505307855</v>
      </c>
      <c r="Z6" s="18"/>
    </row>
    <row r="7" spans="2:26" s="16" customFormat="1" x14ac:dyDescent="0.25">
      <c r="B7" s="16" t="s">
        <v>102</v>
      </c>
      <c r="C7" s="16" t="s">
        <v>66</v>
      </c>
      <c r="D7" s="16">
        <v>1.4999999999999999E-2</v>
      </c>
      <c r="F7" s="16">
        <v>1.4999999999999999E-2</v>
      </c>
      <c r="G7" s="16">
        <f t="shared" si="0"/>
        <v>0.02</v>
      </c>
      <c r="I7" s="16">
        <v>1.4999999999999999E-2</v>
      </c>
      <c r="J7" s="16">
        <f t="shared" si="1"/>
        <v>0.02</v>
      </c>
      <c r="L7" s="16">
        <v>1.4999999999999999E-2</v>
      </c>
      <c r="N7" s="16">
        <v>5.0000000000000001E-3</v>
      </c>
      <c r="Q7" s="17">
        <f t="shared" si="4"/>
        <v>0</v>
      </c>
      <c r="R7" s="17">
        <f t="shared" si="5"/>
        <v>0.33333333333333348</v>
      </c>
      <c r="S7" s="17">
        <f t="shared" si="2"/>
        <v>0</v>
      </c>
      <c r="T7" s="17">
        <f t="shared" si="3"/>
        <v>0.33333333333333348</v>
      </c>
      <c r="Z7" s="18"/>
    </row>
    <row r="8" spans="2:26" s="16" customFormat="1" x14ac:dyDescent="0.25">
      <c r="B8" s="16" t="s">
        <v>143</v>
      </c>
      <c r="C8" s="16" t="s">
        <v>66</v>
      </c>
      <c r="D8" s="16">
        <v>1.7500000000000002E-2</v>
      </c>
      <c r="F8" s="16">
        <v>1.7500000000000002E-2</v>
      </c>
      <c r="G8" s="16">
        <f t="shared" si="0"/>
        <v>2.2500000000000003E-2</v>
      </c>
      <c r="I8" s="16">
        <v>1.7500000000000002E-2</v>
      </c>
      <c r="J8" s="16">
        <f t="shared" si="1"/>
        <v>2.2500000000000003E-2</v>
      </c>
      <c r="L8" s="16">
        <v>1.7500000000000002E-2</v>
      </c>
      <c r="N8" s="16">
        <v>5.0000000000000001E-3</v>
      </c>
      <c r="Q8" s="17">
        <f t="shared" si="4"/>
        <v>0</v>
      </c>
      <c r="R8" s="17">
        <f t="shared" si="5"/>
        <v>0.28571428571428581</v>
      </c>
      <c r="S8" s="17">
        <f t="shared" si="2"/>
        <v>0</v>
      </c>
      <c r="T8" s="17">
        <f t="shared" si="3"/>
        <v>0.28571428571428581</v>
      </c>
      <c r="Z8" s="18"/>
    </row>
    <row r="9" spans="2:26" s="16" customFormat="1" x14ac:dyDescent="0.25">
      <c r="B9" s="16" t="s">
        <v>144</v>
      </c>
      <c r="C9" s="16" t="s">
        <v>66</v>
      </c>
      <c r="D9" s="16">
        <f>D8</f>
        <v>1.7500000000000002E-2</v>
      </c>
      <c r="F9" s="16">
        <v>2.1000000000000001E-2</v>
      </c>
      <c r="G9" s="16">
        <f t="shared" si="0"/>
        <v>2.6000000000000002E-2</v>
      </c>
      <c r="I9" s="16">
        <f>F9</f>
        <v>2.1000000000000001E-2</v>
      </c>
      <c r="J9" s="16">
        <f t="shared" si="1"/>
        <v>2.6000000000000002E-2</v>
      </c>
      <c r="L9" s="16">
        <f>I9</f>
        <v>2.1000000000000001E-2</v>
      </c>
      <c r="N9" s="16">
        <v>5.0000000000000001E-3</v>
      </c>
      <c r="Q9" s="17">
        <f t="shared" si="4"/>
        <v>0.19999999999999996</v>
      </c>
      <c r="R9" s="17">
        <f t="shared" si="5"/>
        <v>0.48571428571428577</v>
      </c>
      <c r="S9" s="17">
        <f t="shared" si="2"/>
        <v>0.19999999999999996</v>
      </c>
      <c r="T9" s="17">
        <f t="shared" si="3"/>
        <v>0.48571428571428577</v>
      </c>
      <c r="Z9" s="18"/>
    </row>
    <row r="10" spans="2:26" s="16" customFormat="1" x14ac:dyDescent="0.25">
      <c r="B10" s="16" t="s">
        <v>2</v>
      </c>
      <c r="C10" s="16" t="s">
        <v>65</v>
      </c>
      <c r="D10" s="16">
        <v>4.8399999999999997E-3</v>
      </c>
      <c r="F10" s="16">
        <v>4.8399999999999997E-3</v>
      </c>
      <c r="G10" s="16">
        <f t="shared" si="0"/>
        <v>9.8399999999999998E-3</v>
      </c>
      <c r="I10" s="16">
        <v>5.0000000000000001E-3</v>
      </c>
      <c r="J10" s="16">
        <f t="shared" si="1"/>
        <v>0.01</v>
      </c>
      <c r="L10" s="16">
        <v>5.0000000000000001E-3</v>
      </c>
      <c r="N10" s="16">
        <v>5.0000000000000001E-3</v>
      </c>
      <c r="Q10" s="17">
        <f t="shared" si="4"/>
        <v>0</v>
      </c>
      <c r="R10" s="17">
        <f t="shared" si="5"/>
        <v>1.0330578512396693</v>
      </c>
      <c r="S10" s="17">
        <f t="shared" si="2"/>
        <v>3.3057851239669533E-2</v>
      </c>
      <c r="T10" s="17">
        <f t="shared" si="3"/>
        <v>1.0661157024793391</v>
      </c>
      <c r="Z10" s="18"/>
    </row>
    <row r="11" spans="2:26" s="16" customFormat="1" x14ac:dyDescent="0.25">
      <c r="Q11" s="17"/>
      <c r="R11" s="17"/>
      <c r="S11" s="17"/>
      <c r="T11" s="17"/>
      <c r="Z11" s="18"/>
    </row>
    <row r="12" spans="2:26" s="16" customFormat="1" x14ac:dyDescent="0.25">
      <c r="B12" s="16" t="s">
        <v>92</v>
      </c>
      <c r="C12" s="16" t="s">
        <v>93</v>
      </c>
      <c r="D12" s="16">
        <f>D7+0.0122</f>
        <v>2.7200000000000002E-2</v>
      </c>
      <c r="F12" s="16">
        <f>F7+0.075</f>
        <v>0.09</v>
      </c>
      <c r="G12" s="16">
        <f t="shared" ref="G12:G13" si="6">F12+N12</f>
        <v>0.09</v>
      </c>
      <c r="I12" s="16">
        <f>I7+0.075</f>
        <v>0.09</v>
      </c>
      <c r="J12" s="16">
        <f t="shared" ref="J12:J13" si="7">I12+N12</f>
        <v>0.09</v>
      </c>
      <c r="L12" s="16">
        <f>L7+0.075</f>
        <v>0.09</v>
      </c>
      <c r="N12" s="16">
        <v>0</v>
      </c>
      <c r="Q12" s="17">
        <f t="shared" si="4"/>
        <v>2.3088235294117645</v>
      </c>
      <c r="R12" s="17">
        <f t="shared" si="5"/>
        <v>2.3088235294117645</v>
      </c>
      <c r="S12" s="17">
        <f t="shared" ref="S12:S18" si="8">I12/D12-1</f>
        <v>2.3088235294117645</v>
      </c>
      <c r="T12" s="17">
        <f t="shared" ref="T12:T18" si="9">J12/D12-1</f>
        <v>2.3088235294117645</v>
      </c>
      <c r="Z12" s="18"/>
    </row>
    <row r="13" spans="2:26" s="16" customFormat="1" x14ac:dyDescent="0.25">
      <c r="B13" s="16" t="s">
        <v>95</v>
      </c>
      <c r="C13" s="16" t="s">
        <v>94</v>
      </c>
      <c r="D13" s="16">
        <f>D9+0.012</f>
        <v>2.9500000000000002E-2</v>
      </c>
      <c r="F13" s="16">
        <f>F9+0.015</f>
        <v>3.6000000000000004E-2</v>
      </c>
      <c r="G13" s="16">
        <f t="shared" si="6"/>
        <v>3.6000000000000004E-2</v>
      </c>
      <c r="I13" s="16">
        <f>I9+0.015</f>
        <v>3.6000000000000004E-2</v>
      </c>
      <c r="J13" s="16">
        <f t="shared" si="7"/>
        <v>3.6000000000000004E-2</v>
      </c>
      <c r="L13" s="16">
        <f>L9+0.015</f>
        <v>3.6000000000000004E-2</v>
      </c>
      <c r="N13" s="16">
        <v>0</v>
      </c>
      <c r="Q13" s="17">
        <f t="shared" si="4"/>
        <v>0.22033898305084754</v>
      </c>
      <c r="R13" s="17">
        <f t="shared" si="5"/>
        <v>0.22033898305084754</v>
      </c>
      <c r="S13" s="17">
        <f t="shared" si="8"/>
        <v>0.22033898305084754</v>
      </c>
      <c r="T13" s="17">
        <f t="shared" si="9"/>
        <v>0.22033898305084754</v>
      </c>
      <c r="Z13" s="18"/>
    </row>
    <row r="14" spans="2:26" x14ac:dyDescent="0.25">
      <c r="B14" s="16" t="s">
        <v>3</v>
      </c>
      <c r="C14" s="16" t="s">
        <v>79</v>
      </c>
      <c r="D14" s="16">
        <v>2.7499999999999998E-3</v>
      </c>
      <c r="E14" s="16"/>
      <c r="F14" s="16">
        <v>2.7499999999999998E-3</v>
      </c>
      <c r="G14" s="16">
        <f t="shared" si="0"/>
        <v>7.7499999999999999E-3</v>
      </c>
      <c r="H14" s="16"/>
      <c r="I14" s="16">
        <v>2.7499999999999998E-3</v>
      </c>
      <c r="J14" s="16">
        <f t="shared" si="1"/>
        <v>7.7499999999999999E-3</v>
      </c>
      <c r="K14" s="16"/>
      <c r="L14" s="16">
        <v>2.7499999999999998E-3</v>
      </c>
      <c r="M14" s="16"/>
      <c r="N14" s="16">
        <v>5.0000000000000001E-3</v>
      </c>
      <c r="Q14" s="4">
        <f t="shared" si="4"/>
        <v>0</v>
      </c>
      <c r="R14" s="4">
        <f t="shared" si="5"/>
        <v>1.8181818181818183</v>
      </c>
      <c r="S14" s="4">
        <f t="shared" si="8"/>
        <v>0</v>
      </c>
      <c r="T14" s="4">
        <f t="shared" si="9"/>
        <v>1.8181818181818183</v>
      </c>
    </row>
    <row r="15" spans="2:26" x14ac:dyDescent="0.25">
      <c r="B15" s="16" t="s">
        <v>4</v>
      </c>
      <c r="C15" s="16" t="s">
        <v>68</v>
      </c>
      <c r="D15" s="16">
        <v>4.8399999999999997E-3</v>
      </c>
      <c r="E15" s="16"/>
      <c r="F15" s="16">
        <v>4.8399999999999997E-3</v>
      </c>
      <c r="G15" s="16">
        <f t="shared" si="0"/>
        <v>9.8399999999999998E-3</v>
      </c>
      <c r="H15" s="16"/>
      <c r="I15" s="16">
        <v>5.0000000000000001E-3</v>
      </c>
      <c r="J15" s="16">
        <f t="shared" si="1"/>
        <v>0.01</v>
      </c>
      <c r="K15" s="16"/>
      <c r="L15" s="16">
        <v>5.0000000000000001E-3</v>
      </c>
      <c r="M15" s="16"/>
      <c r="N15" s="16">
        <v>5.0000000000000001E-3</v>
      </c>
      <c r="O15" s="1" t="s">
        <v>99</v>
      </c>
      <c r="Q15" s="4">
        <f t="shared" si="4"/>
        <v>0</v>
      </c>
      <c r="R15" s="4">
        <f t="shared" si="5"/>
        <v>1.0330578512396693</v>
      </c>
      <c r="S15" s="4">
        <f t="shared" si="8"/>
        <v>3.3057851239669533E-2</v>
      </c>
      <c r="T15" s="4">
        <f t="shared" si="9"/>
        <v>1.0661157024793391</v>
      </c>
    </row>
    <row r="16" spans="2:26" x14ac:dyDescent="0.25">
      <c r="B16" s="16" t="s">
        <v>5</v>
      </c>
      <c r="C16" s="16" t="s">
        <v>78</v>
      </c>
      <c r="D16" s="16">
        <v>4.8399999999999997E-3</v>
      </c>
      <c r="E16" s="16"/>
      <c r="F16" s="16">
        <v>4.8399999999999997E-3</v>
      </c>
      <c r="G16" s="16">
        <f t="shared" si="0"/>
        <v>9.8399999999999998E-3</v>
      </c>
      <c r="H16" s="16"/>
      <c r="I16" s="16">
        <v>5.0000000000000001E-3</v>
      </c>
      <c r="J16" s="16">
        <f t="shared" si="1"/>
        <v>0.01</v>
      </c>
      <c r="K16" s="16"/>
      <c r="L16" s="16">
        <v>5.0000000000000001E-3</v>
      </c>
      <c r="M16" s="16"/>
      <c r="N16" s="16">
        <v>5.0000000000000001E-3</v>
      </c>
      <c r="Q16" s="4">
        <f t="shared" si="4"/>
        <v>0</v>
      </c>
      <c r="R16" s="4">
        <f t="shared" si="5"/>
        <v>1.0330578512396693</v>
      </c>
      <c r="S16" s="4">
        <f t="shared" si="8"/>
        <v>3.3057851239669533E-2</v>
      </c>
      <c r="T16" s="4">
        <f t="shared" si="9"/>
        <v>1.0661157024793391</v>
      </c>
    </row>
    <row r="17" spans="2:20" x14ac:dyDescent="0.25">
      <c r="B17" s="16" t="s">
        <v>6</v>
      </c>
      <c r="C17" s="16" t="s">
        <v>77</v>
      </c>
      <c r="D17" s="16">
        <v>4.8399999999999997E-3</v>
      </c>
      <c r="E17" s="16"/>
      <c r="F17" s="16">
        <v>4.8399999999999997E-3</v>
      </c>
      <c r="G17" s="16">
        <f t="shared" si="0"/>
        <v>9.8399999999999998E-3</v>
      </c>
      <c r="H17" s="16"/>
      <c r="I17" s="16">
        <v>5.0000000000000001E-3</v>
      </c>
      <c r="J17" s="16">
        <f t="shared" si="1"/>
        <v>0.01</v>
      </c>
      <c r="K17" s="16"/>
      <c r="L17" s="16">
        <v>5.0000000000000001E-3</v>
      </c>
      <c r="M17" s="16"/>
      <c r="N17" s="16">
        <v>5.0000000000000001E-3</v>
      </c>
      <c r="Q17" s="4">
        <f t="shared" si="4"/>
        <v>0</v>
      </c>
      <c r="R17" s="4">
        <f t="shared" si="5"/>
        <v>1.0330578512396693</v>
      </c>
      <c r="S17" s="4">
        <f t="shared" si="8"/>
        <v>3.3057851239669533E-2</v>
      </c>
      <c r="T17" s="4">
        <f t="shared" si="9"/>
        <v>1.0661157024793391</v>
      </c>
    </row>
    <row r="18" spans="2:20" x14ac:dyDescent="0.25">
      <c r="B18" s="16" t="s">
        <v>7</v>
      </c>
      <c r="C18" s="16" t="s">
        <v>74</v>
      </c>
      <c r="D18" s="16">
        <v>4.7099999999999998E-3</v>
      </c>
      <c r="E18" s="16"/>
      <c r="F18" s="16">
        <v>4.7099999999999998E-3</v>
      </c>
      <c r="G18" s="16">
        <f t="shared" si="0"/>
        <v>9.7099999999999999E-3</v>
      </c>
      <c r="H18" s="16"/>
      <c r="I18" s="16">
        <v>5.0000000000000001E-3</v>
      </c>
      <c r="J18" s="16">
        <f t="shared" si="1"/>
        <v>0.01</v>
      </c>
      <c r="K18" s="16"/>
      <c r="L18" s="16">
        <v>5.0000000000000001E-3</v>
      </c>
      <c r="M18" s="16"/>
      <c r="N18" s="16">
        <v>5.0000000000000001E-3</v>
      </c>
      <c r="Q18" s="4">
        <f t="shared" si="4"/>
        <v>0</v>
      </c>
      <c r="R18" s="4">
        <f t="shared" si="5"/>
        <v>1.061571125265393</v>
      </c>
      <c r="S18" s="4">
        <f t="shared" si="8"/>
        <v>6.1571125265392768E-2</v>
      </c>
      <c r="T18" s="4">
        <f t="shared" si="9"/>
        <v>1.1231422505307855</v>
      </c>
    </row>
    <row r="19" spans="2:20" x14ac:dyDescent="0.25">
      <c r="B19" s="16" t="s">
        <v>136</v>
      </c>
      <c r="C19" s="16" t="s">
        <v>105</v>
      </c>
      <c r="D19" s="16">
        <v>0</v>
      </c>
      <c r="E19" s="16"/>
      <c r="F19" s="16">
        <v>1.2E-2</v>
      </c>
      <c r="G19" s="16">
        <f t="shared" si="0"/>
        <v>1.7000000000000001E-2</v>
      </c>
      <c r="H19" s="16"/>
      <c r="I19" s="16">
        <v>1.2E-2</v>
      </c>
      <c r="J19" s="16">
        <f t="shared" si="1"/>
        <v>1.7000000000000001E-2</v>
      </c>
      <c r="K19" s="16"/>
      <c r="L19" s="16">
        <v>1.2E-2</v>
      </c>
      <c r="M19" s="16"/>
      <c r="N19" s="16">
        <v>5.0000000000000001E-3</v>
      </c>
      <c r="Q19" s="4"/>
      <c r="R19" s="4"/>
      <c r="S19" s="4"/>
      <c r="T19" s="4"/>
    </row>
    <row r="20" spans="2:20" x14ac:dyDescent="0.25">
      <c r="B20" s="16" t="s">
        <v>8</v>
      </c>
      <c r="C20" s="16" t="s">
        <v>70</v>
      </c>
      <c r="D20" s="16">
        <v>4.8399999999999997E-3</v>
      </c>
      <c r="E20" s="16"/>
      <c r="F20" s="16">
        <v>4.8399999999999997E-3</v>
      </c>
      <c r="G20" s="16">
        <f t="shared" si="0"/>
        <v>9.8399999999999998E-3</v>
      </c>
      <c r="H20" s="16"/>
      <c r="I20" s="16">
        <v>5.0000000000000001E-3</v>
      </c>
      <c r="J20" s="16">
        <f t="shared" si="1"/>
        <v>0.01</v>
      </c>
      <c r="K20" s="16"/>
      <c r="L20" s="16">
        <v>5.0000000000000001E-3</v>
      </c>
      <c r="M20" s="16"/>
      <c r="N20" s="16">
        <v>5.0000000000000001E-3</v>
      </c>
      <c r="Q20" s="4">
        <f t="shared" si="4"/>
        <v>0</v>
      </c>
      <c r="R20" s="4">
        <f t="shared" si="5"/>
        <v>1.0330578512396693</v>
      </c>
      <c r="S20" s="4">
        <f t="shared" ref="S20:S26" si="10">I20/D20-1</f>
        <v>3.3057851239669533E-2</v>
      </c>
      <c r="T20" s="4">
        <f t="shared" ref="T20:T26" si="11">J20/D20-1</f>
        <v>1.0661157024793391</v>
      </c>
    </row>
    <row r="21" spans="2:20" x14ac:dyDescent="0.25">
      <c r="B21" s="16" t="s">
        <v>9</v>
      </c>
      <c r="C21" s="16" t="s">
        <v>131</v>
      </c>
      <c r="D21" s="16">
        <v>3.424E-3</v>
      </c>
      <c r="E21" s="16"/>
      <c r="F21" s="16">
        <v>3.424E-3</v>
      </c>
      <c r="G21" s="16">
        <f t="shared" si="0"/>
        <v>3.424E-3</v>
      </c>
      <c r="H21" s="16"/>
      <c r="I21" s="16">
        <v>3.424E-3</v>
      </c>
      <c r="J21" s="16">
        <f t="shared" si="1"/>
        <v>3.424E-3</v>
      </c>
      <c r="K21" s="16"/>
      <c r="L21" s="16">
        <v>3.424E-3</v>
      </c>
      <c r="M21" s="16"/>
      <c r="N21" s="16">
        <v>0</v>
      </c>
      <c r="Q21" s="4">
        <f t="shared" si="4"/>
        <v>0</v>
      </c>
      <c r="R21" s="4">
        <f t="shared" si="5"/>
        <v>0</v>
      </c>
      <c r="S21" s="4">
        <f t="shared" si="10"/>
        <v>0</v>
      </c>
      <c r="T21" s="4">
        <f t="shared" si="11"/>
        <v>0</v>
      </c>
    </row>
    <row r="22" spans="2:20" x14ac:dyDescent="0.25">
      <c r="B22" s="16" t="s">
        <v>10</v>
      </c>
      <c r="C22" s="16" t="s">
        <v>64</v>
      </c>
      <c r="D22" s="16">
        <v>2.9039999999999999E-3</v>
      </c>
      <c r="E22" s="16"/>
      <c r="F22" s="16">
        <v>2.9039999999999999E-3</v>
      </c>
      <c r="G22" s="16">
        <f t="shared" si="0"/>
        <v>7.9039999999999996E-3</v>
      </c>
      <c r="H22" s="16"/>
      <c r="I22" s="16">
        <v>2.9039999999999999E-3</v>
      </c>
      <c r="J22" s="16">
        <f t="shared" si="1"/>
        <v>7.9039999999999996E-3</v>
      </c>
      <c r="K22" s="16"/>
      <c r="L22" s="16">
        <v>2.9039999999999999E-3</v>
      </c>
      <c r="M22" s="16"/>
      <c r="N22" s="16">
        <v>5.0000000000000001E-3</v>
      </c>
      <c r="Q22" s="4">
        <f t="shared" si="4"/>
        <v>0</v>
      </c>
      <c r="R22" s="4">
        <f t="shared" si="5"/>
        <v>1.721763085399449</v>
      </c>
      <c r="S22" s="4">
        <f t="shared" si="10"/>
        <v>0</v>
      </c>
      <c r="T22" s="4">
        <f t="shared" si="11"/>
        <v>1.721763085399449</v>
      </c>
    </row>
    <row r="23" spans="2:20" x14ac:dyDescent="0.25">
      <c r="B23" s="16" t="s">
        <v>11</v>
      </c>
      <c r="C23" s="16" t="s">
        <v>66</v>
      </c>
      <c r="D23" s="16">
        <v>1.4999999999999999E-2</v>
      </c>
      <c r="E23" s="16"/>
      <c r="F23" s="16">
        <v>1.4999999999999999E-2</v>
      </c>
      <c r="G23" s="16">
        <f t="shared" si="0"/>
        <v>0.02</v>
      </c>
      <c r="H23" s="16"/>
      <c r="I23" s="16">
        <v>1.4999999999999999E-2</v>
      </c>
      <c r="J23" s="16">
        <f t="shared" si="1"/>
        <v>0.02</v>
      </c>
      <c r="K23" s="16"/>
      <c r="L23" s="16">
        <v>1.4999999999999999E-2</v>
      </c>
      <c r="M23" s="16"/>
      <c r="N23" s="16">
        <v>5.0000000000000001E-3</v>
      </c>
      <c r="Q23" s="4">
        <f t="shared" si="4"/>
        <v>0</v>
      </c>
      <c r="R23" s="4">
        <f t="shared" si="5"/>
        <v>0.33333333333333348</v>
      </c>
      <c r="S23" s="4">
        <f t="shared" si="10"/>
        <v>0</v>
      </c>
      <c r="T23" s="4">
        <f t="shared" si="11"/>
        <v>0.33333333333333348</v>
      </c>
    </row>
    <row r="24" spans="2:20" x14ac:dyDescent="0.25">
      <c r="B24" s="16" t="s">
        <v>38</v>
      </c>
      <c r="C24" s="16" t="s">
        <v>76</v>
      </c>
      <c r="D24" s="16">
        <v>1.4999999999999999E-2</v>
      </c>
      <c r="E24" s="16"/>
      <c r="F24" s="16">
        <v>1.4999999999999999E-2</v>
      </c>
      <c r="G24" s="16">
        <f t="shared" si="0"/>
        <v>0.02</v>
      </c>
      <c r="H24" s="16"/>
      <c r="I24" s="16">
        <v>1.7999999999999999E-2</v>
      </c>
      <c r="J24" s="16">
        <f t="shared" si="1"/>
        <v>2.3E-2</v>
      </c>
      <c r="K24" s="16"/>
      <c r="L24" s="16">
        <v>1.7999999999999999E-2</v>
      </c>
      <c r="M24" s="16"/>
      <c r="N24" s="16">
        <v>5.0000000000000001E-3</v>
      </c>
      <c r="Q24" s="4">
        <f t="shared" si="4"/>
        <v>0</v>
      </c>
      <c r="R24" s="4">
        <f t="shared" si="5"/>
        <v>0.33333333333333348</v>
      </c>
      <c r="S24" s="4">
        <f t="shared" si="10"/>
        <v>0.19999999999999996</v>
      </c>
      <c r="T24" s="4">
        <f t="shared" si="11"/>
        <v>0.53333333333333344</v>
      </c>
    </row>
    <row r="25" spans="2:20" x14ac:dyDescent="0.25">
      <c r="B25" s="16" t="s">
        <v>39</v>
      </c>
      <c r="C25" s="16" t="s">
        <v>76</v>
      </c>
      <c r="D25" s="16">
        <v>1.7600000000000001E-2</v>
      </c>
      <c r="E25" s="16"/>
      <c r="F25" s="16">
        <v>1.7600000000000001E-2</v>
      </c>
      <c r="G25" s="16">
        <f t="shared" si="0"/>
        <v>2.2600000000000002E-2</v>
      </c>
      <c r="H25" s="16"/>
      <c r="I25" s="16">
        <v>2.06E-2</v>
      </c>
      <c r="J25" s="16">
        <f t="shared" si="1"/>
        <v>2.5600000000000001E-2</v>
      </c>
      <c r="K25" s="16"/>
      <c r="L25" s="16">
        <v>2.06E-2</v>
      </c>
      <c r="M25" s="16"/>
      <c r="N25" s="16">
        <v>5.0000000000000001E-3</v>
      </c>
      <c r="Q25" s="4">
        <f t="shared" si="4"/>
        <v>0</v>
      </c>
      <c r="R25" s="4">
        <f t="shared" si="5"/>
        <v>0.28409090909090917</v>
      </c>
      <c r="S25" s="4">
        <f t="shared" si="10"/>
        <v>0.17045454545454541</v>
      </c>
      <c r="T25" s="4">
        <f t="shared" si="11"/>
        <v>0.45454545454545459</v>
      </c>
    </row>
    <row r="26" spans="2:20" x14ac:dyDescent="0.25">
      <c r="B26" s="16" t="s">
        <v>12</v>
      </c>
      <c r="C26" s="16" t="s">
        <v>75</v>
      </c>
      <c r="D26" s="16">
        <v>4.8399999999999997E-3</v>
      </c>
      <c r="E26" s="16"/>
      <c r="F26" s="16">
        <v>4.8399999999999997E-3</v>
      </c>
      <c r="G26" s="16">
        <f t="shared" si="0"/>
        <v>9.8399999999999998E-3</v>
      </c>
      <c r="H26" s="16"/>
      <c r="I26" s="16">
        <v>5.0000000000000001E-3</v>
      </c>
      <c r="J26" s="16">
        <f t="shared" si="1"/>
        <v>0.01</v>
      </c>
      <c r="K26" s="16"/>
      <c r="L26" s="16">
        <v>5.0000000000000001E-3</v>
      </c>
      <c r="M26" s="16"/>
      <c r="N26" s="16">
        <v>5.0000000000000001E-3</v>
      </c>
      <c r="Q26" s="4">
        <f t="shared" si="4"/>
        <v>0</v>
      </c>
      <c r="R26" s="4">
        <f t="shared" si="5"/>
        <v>1.0330578512396693</v>
      </c>
      <c r="S26" s="4">
        <f t="shared" si="10"/>
        <v>3.3057851239669533E-2</v>
      </c>
      <c r="T26" s="4">
        <f t="shared" si="11"/>
        <v>1.0661157024793391</v>
      </c>
    </row>
    <row r="27" spans="2:20" x14ac:dyDescent="0.25">
      <c r="B27" s="16" t="s">
        <v>13</v>
      </c>
      <c r="C27" s="16" t="s">
        <v>68</v>
      </c>
      <c r="D27" s="16">
        <v>4.8399999999999997E-3</v>
      </c>
      <c r="E27" s="16"/>
      <c r="F27" s="16">
        <v>4.8399999999999997E-3</v>
      </c>
      <c r="G27" s="16">
        <f t="shared" si="0"/>
        <v>9.8399999999999998E-3</v>
      </c>
      <c r="H27" s="16"/>
      <c r="I27" s="16">
        <v>5.0000000000000001E-3</v>
      </c>
      <c r="J27" s="16">
        <f t="shared" si="1"/>
        <v>0.01</v>
      </c>
      <c r="K27" s="16"/>
      <c r="L27" s="16">
        <v>5.0000000000000001E-3</v>
      </c>
      <c r="M27" s="16"/>
      <c r="N27" s="16">
        <v>5.0000000000000001E-3</v>
      </c>
      <c r="O27" s="1" t="s">
        <v>99</v>
      </c>
      <c r="Q27" s="4">
        <f t="shared" ref="Q27" si="12">F27/D27-1</f>
        <v>0</v>
      </c>
      <c r="R27" s="4">
        <f t="shared" ref="R27" si="13">G27/D27-1</f>
        <v>1.0330578512396693</v>
      </c>
      <c r="S27" s="4">
        <f t="shared" ref="S27" si="14">I27/D27-1</f>
        <v>3.3057851239669533E-2</v>
      </c>
      <c r="T27" s="4">
        <f t="shared" ref="T27" si="15">J27/D27-1</f>
        <v>1.0661157024793391</v>
      </c>
    </row>
    <row r="28" spans="2:20" x14ac:dyDescent="0.25">
      <c r="B28" s="16" t="s">
        <v>133</v>
      </c>
      <c r="C28" s="16" t="s">
        <v>68</v>
      </c>
      <c r="D28" s="16">
        <v>4.8399999999999997E-3</v>
      </c>
      <c r="E28" s="16"/>
      <c r="F28" s="16">
        <v>1.4999999999999999E-2</v>
      </c>
      <c r="G28" s="16">
        <f t="shared" si="0"/>
        <v>0.02</v>
      </c>
      <c r="H28" s="16"/>
      <c r="I28" s="16">
        <v>1.4999999999999999E-2</v>
      </c>
      <c r="J28" s="16">
        <f t="shared" si="1"/>
        <v>0.02</v>
      </c>
      <c r="K28" s="16"/>
      <c r="L28" s="16">
        <v>1.4999999999999999E-2</v>
      </c>
      <c r="M28" s="16"/>
      <c r="N28" s="16">
        <v>5.0000000000000001E-3</v>
      </c>
      <c r="O28" s="1" t="s">
        <v>128</v>
      </c>
      <c r="Q28" s="4">
        <f t="shared" ref="Q28:Q30" si="16">F28/D28-1</f>
        <v>2.0991735537190084</v>
      </c>
      <c r="R28" s="4">
        <f t="shared" ref="R28:R30" si="17">G28/D28-1</f>
        <v>3.1322314049586781</v>
      </c>
      <c r="S28" s="4">
        <f t="shared" ref="S28:S30" si="18">I28/D28-1</f>
        <v>2.0991735537190084</v>
      </c>
      <c r="T28" s="4">
        <f t="shared" ref="T28:T30" si="19">J28/D28-1</f>
        <v>3.1322314049586781</v>
      </c>
    </row>
    <row r="29" spans="2:20" x14ac:dyDescent="0.25">
      <c r="B29" s="16" t="s">
        <v>134</v>
      </c>
      <c r="C29" s="16" t="s">
        <v>68</v>
      </c>
      <c r="D29" s="16">
        <v>4.8399999999999997E-3</v>
      </c>
      <c r="E29" s="16"/>
      <c r="F29" s="16">
        <v>1.7500000000000002E-2</v>
      </c>
      <c r="G29" s="16">
        <f t="shared" si="0"/>
        <v>2.2500000000000003E-2</v>
      </c>
      <c r="H29" s="16"/>
      <c r="I29" s="16">
        <v>1.7500000000000002E-2</v>
      </c>
      <c r="J29" s="16">
        <f t="shared" si="1"/>
        <v>2.2500000000000003E-2</v>
      </c>
      <c r="K29" s="16"/>
      <c r="L29" s="16">
        <v>1.7500000000000002E-2</v>
      </c>
      <c r="M29" s="16"/>
      <c r="N29" s="16">
        <v>5.0000000000000001E-3</v>
      </c>
      <c r="O29" s="1" t="s">
        <v>128</v>
      </c>
      <c r="Q29" s="4">
        <f t="shared" si="16"/>
        <v>2.6157024793388435</v>
      </c>
      <c r="R29" s="4">
        <f t="shared" si="17"/>
        <v>3.6487603305785132</v>
      </c>
      <c r="S29" s="4">
        <f t="shared" si="18"/>
        <v>2.6157024793388435</v>
      </c>
      <c r="T29" s="4">
        <f t="shared" si="19"/>
        <v>3.6487603305785132</v>
      </c>
    </row>
    <row r="30" spans="2:20" x14ac:dyDescent="0.25">
      <c r="B30" s="16" t="s">
        <v>135</v>
      </c>
      <c r="C30" s="16" t="s">
        <v>68</v>
      </c>
      <c r="D30" s="16">
        <v>4.8399999999999997E-3</v>
      </c>
      <c r="E30" s="16"/>
      <c r="F30" s="16">
        <v>2.1000000000000001E-2</v>
      </c>
      <c r="G30" s="16">
        <f t="shared" si="0"/>
        <v>2.6000000000000002E-2</v>
      </c>
      <c r="H30" s="16"/>
      <c r="I30" s="16">
        <v>2.1000000000000001E-2</v>
      </c>
      <c r="J30" s="16">
        <f t="shared" si="1"/>
        <v>2.6000000000000002E-2</v>
      </c>
      <c r="K30" s="16"/>
      <c r="L30" s="16">
        <v>2.1000000000000001E-2</v>
      </c>
      <c r="M30" s="16"/>
      <c r="N30" s="16">
        <v>5.0000000000000001E-3</v>
      </c>
      <c r="O30" s="1" t="s">
        <v>128</v>
      </c>
      <c r="Q30" s="4">
        <f t="shared" si="16"/>
        <v>3.338842975206612</v>
      </c>
      <c r="R30" s="4">
        <f t="shared" si="17"/>
        <v>4.3719008264462822</v>
      </c>
      <c r="S30" s="4">
        <f t="shared" si="18"/>
        <v>3.338842975206612</v>
      </c>
      <c r="T30" s="4">
        <f t="shared" si="19"/>
        <v>4.3719008264462822</v>
      </c>
    </row>
    <row r="31" spans="2:20" x14ac:dyDescent="0.25">
      <c r="B31" s="16" t="s">
        <v>110</v>
      </c>
      <c r="C31" s="16" t="s">
        <v>126</v>
      </c>
      <c r="D31" s="16">
        <v>0</v>
      </c>
      <c r="E31" s="16"/>
      <c r="F31" s="16">
        <v>1.4999999999999999E-2</v>
      </c>
      <c r="G31" s="16">
        <f t="shared" si="0"/>
        <v>0.02</v>
      </c>
      <c r="H31" s="16"/>
      <c r="I31" s="16">
        <v>1.4999999999999999E-2</v>
      </c>
      <c r="J31" s="16">
        <f t="shared" si="1"/>
        <v>0.02</v>
      </c>
      <c r="K31" s="16"/>
      <c r="L31" s="16">
        <v>1.4999999999999999E-2</v>
      </c>
      <c r="M31" s="16"/>
      <c r="N31" s="16">
        <v>5.0000000000000001E-3</v>
      </c>
      <c r="Q31" s="4"/>
      <c r="R31" s="4"/>
      <c r="S31" s="4"/>
      <c r="T31" s="4"/>
    </row>
    <row r="32" spans="2:20" x14ac:dyDescent="0.25">
      <c r="B32" s="16" t="s">
        <v>111</v>
      </c>
      <c r="C32" s="16" t="s">
        <v>126</v>
      </c>
      <c r="D32" s="16">
        <v>0</v>
      </c>
      <c r="E32" s="16"/>
      <c r="F32" s="16">
        <v>1.7500000000000002E-2</v>
      </c>
      <c r="G32" s="16">
        <f t="shared" si="0"/>
        <v>2.2500000000000003E-2</v>
      </c>
      <c r="H32" s="16"/>
      <c r="I32" s="16">
        <v>1.7500000000000002E-2</v>
      </c>
      <c r="J32" s="16">
        <f t="shared" si="1"/>
        <v>2.2500000000000003E-2</v>
      </c>
      <c r="K32" s="16"/>
      <c r="L32" s="16">
        <v>1.7500000000000002E-2</v>
      </c>
      <c r="M32" s="16"/>
      <c r="N32" s="16">
        <v>5.0000000000000001E-3</v>
      </c>
      <c r="Q32" s="4"/>
      <c r="R32" s="4"/>
      <c r="S32" s="4"/>
      <c r="T32" s="4"/>
    </row>
    <row r="33" spans="2:20" x14ac:dyDescent="0.25">
      <c r="B33" s="16" t="s">
        <v>112</v>
      </c>
      <c r="C33" s="16" t="s">
        <v>126</v>
      </c>
      <c r="D33" s="16">
        <v>0</v>
      </c>
      <c r="E33" s="16"/>
      <c r="F33" s="16">
        <v>2.1000000000000001E-2</v>
      </c>
      <c r="G33" s="16">
        <f t="shared" si="0"/>
        <v>2.6000000000000002E-2</v>
      </c>
      <c r="H33" s="16"/>
      <c r="I33" s="16">
        <v>2.1000000000000001E-2</v>
      </c>
      <c r="J33" s="16">
        <f t="shared" si="1"/>
        <v>2.6000000000000002E-2</v>
      </c>
      <c r="K33" s="16"/>
      <c r="L33" s="16">
        <v>2.1000000000000001E-2</v>
      </c>
      <c r="M33" s="16"/>
      <c r="N33" s="16">
        <v>5.0000000000000001E-3</v>
      </c>
      <c r="Q33" s="4"/>
      <c r="R33" s="4"/>
      <c r="S33" s="4"/>
      <c r="T33" s="4"/>
    </row>
    <row r="34" spans="2:20" x14ac:dyDescent="0.25">
      <c r="B34" s="16" t="s">
        <v>14</v>
      </c>
      <c r="C34" s="16" t="s">
        <v>68</v>
      </c>
      <c r="D34" s="16">
        <v>2.7499999999999998E-3</v>
      </c>
      <c r="E34" s="16"/>
      <c r="F34" s="16">
        <v>2.7499999999999998E-3</v>
      </c>
      <c r="G34" s="16">
        <f t="shared" si="0"/>
        <v>7.7499999999999999E-3</v>
      </c>
      <c r="H34" s="16"/>
      <c r="I34" s="16">
        <v>2.7499999999999998E-3</v>
      </c>
      <c r="J34" s="16">
        <f t="shared" si="1"/>
        <v>7.7499999999999999E-3</v>
      </c>
      <c r="K34" s="16"/>
      <c r="L34" s="16">
        <v>2.7499999999999998E-3</v>
      </c>
      <c r="M34" s="16"/>
      <c r="N34" s="16">
        <v>5.0000000000000001E-3</v>
      </c>
      <c r="O34" s="1" t="s">
        <v>99</v>
      </c>
      <c r="Q34" s="4">
        <f t="shared" si="4"/>
        <v>0</v>
      </c>
      <c r="R34" s="4">
        <f t="shared" si="5"/>
        <v>1.8181818181818183</v>
      </c>
      <c r="S34" s="4">
        <f>I34/D34-1</f>
        <v>0</v>
      </c>
      <c r="T34" s="4">
        <f>J34/D34-1</f>
        <v>1.8181818181818183</v>
      </c>
    </row>
    <row r="35" spans="2:20" x14ac:dyDescent="0.25">
      <c r="B35" s="16" t="s">
        <v>15</v>
      </c>
      <c r="C35" s="16" t="s">
        <v>66</v>
      </c>
      <c r="D35" s="16">
        <v>2.7499999999999998E-3</v>
      </c>
      <c r="E35" s="16"/>
      <c r="F35" s="16">
        <v>2.7499999999999998E-3</v>
      </c>
      <c r="G35" s="16">
        <f t="shared" si="0"/>
        <v>7.7499999999999999E-3</v>
      </c>
      <c r="H35" s="16"/>
      <c r="I35" s="16">
        <v>2.7499999999999998E-3</v>
      </c>
      <c r="J35" s="16">
        <f t="shared" si="1"/>
        <v>7.7499999999999999E-3</v>
      </c>
      <c r="K35" s="16"/>
      <c r="L35" s="16">
        <v>2.7499999999999998E-3</v>
      </c>
      <c r="M35" s="16"/>
      <c r="N35" s="16">
        <v>5.0000000000000001E-3</v>
      </c>
      <c r="Q35" s="4">
        <f t="shared" si="4"/>
        <v>0</v>
      </c>
      <c r="R35" s="4">
        <f t="shared" si="5"/>
        <v>1.8181818181818183</v>
      </c>
      <c r="S35" s="4">
        <f>I35/D35-1</f>
        <v>0</v>
      </c>
      <c r="T35" s="4">
        <f>J35/D35-1</f>
        <v>1.8181818181818183</v>
      </c>
    </row>
    <row r="36" spans="2:20" x14ac:dyDescent="0.25">
      <c r="B36" s="16" t="s">
        <v>40</v>
      </c>
      <c r="C36" s="16" t="s">
        <v>80</v>
      </c>
      <c r="D36" s="16">
        <v>2.7499999999999998E-3</v>
      </c>
      <c r="E36" s="16"/>
      <c r="F36" s="16">
        <v>2.7499999999999998E-3</v>
      </c>
      <c r="G36" s="16">
        <f t="shared" si="0"/>
        <v>2.7499999999999998E-3</v>
      </c>
      <c r="H36" s="16"/>
      <c r="I36" s="16">
        <v>2.7499999999999998E-3</v>
      </c>
      <c r="J36" s="16">
        <f t="shared" si="1"/>
        <v>2.7499999999999998E-3</v>
      </c>
      <c r="K36" s="16"/>
      <c r="L36" s="16">
        <v>2.7499999999999998E-3</v>
      </c>
      <c r="M36" s="16"/>
      <c r="N36" s="16">
        <v>0</v>
      </c>
      <c r="O36" s="1" t="s">
        <v>99</v>
      </c>
      <c r="Q36" s="4">
        <f t="shared" si="4"/>
        <v>0</v>
      </c>
      <c r="R36" s="4">
        <f t="shared" si="5"/>
        <v>0</v>
      </c>
      <c r="S36" s="4">
        <f>I36/D36-1</f>
        <v>0</v>
      </c>
      <c r="T36" s="4">
        <f>J36/D36-1</f>
        <v>0</v>
      </c>
    </row>
    <row r="37" spans="2:20" x14ac:dyDescent="0.25">
      <c r="B37" s="16" t="s">
        <v>89</v>
      </c>
      <c r="C37" s="16" t="s">
        <v>81</v>
      </c>
      <c r="D37" s="16">
        <v>2.9039999999999999E-3</v>
      </c>
      <c r="E37" s="16"/>
      <c r="F37" s="16">
        <v>2.9039999999999999E-3</v>
      </c>
      <c r="G37" s="16">
        <f t="shared" si="0"/>
        <v>2.9039999999999999E-3</v>
      </c>
      <c r="H37" s="16"/>
      <c r="I37" s="16">
        <v>4.8399999999999997E-3</v>
      </c>
      <c r="J37" s="16">
        <f t="shared" si="1"/>
        <v>4.8399999999999997E-3</v>
      </c>
      <c r="K37" s="16"/>
      <c r="L37" s="16">
        <v>4.8399999999999997E-3</v>
      </c>
      <c r="M37" s="16"/>
      <c r="N37" s="16">
        <v>0</v>
      </c>
      <c r="O37" s="1" t="s">
        <v>149</v>
      </c>
      <c r="Q37" s="4">
        <f t="shared" si="4"/>
        <v>0</v>
      </c>
      <c r="R37" s="4">
        <f t="shared" si="5"/>
        <v>0</v>
      </c>
      <c r="S37" s="4">
        <f>I37/I37-1</f>
        <v>0</v>
      </c>
      <c r="T37" s="4">
        <f>J37/J37-1</f>
        <v>0</v>
      </c>
    </row>
    <row r="38" spans="2:20" x14ac:dyDescent="0.25">
      <c r="B38" s="16" t="s">
        <v>41</v>
      </c>
      <c r="C38" s="16" t="s">
        <v>67</v>
      </c>
      <c r="D38" s="16">
        <v>4.8399999999999997E-3</v>
      </c>
      <c r="E38" s="16"/>
      <c r="F38" s="16">
        <v>4.8399999999999997E-3</v>
      </c>
      <c r="G38" s="16">
        <f t="shared" si="0"/>
        <v>4.8399999999999997E-3</v>
      </c>
      <c r="H38" s="16"/>
      <c r="I38" s="16">
        <v>5.0000000000000001E-3</v>
      </c>
      <c r="J38" s="16">
        <f t="shared" si="1"/>
        <v>5.0000000000000001E-3</v>
      </c>
      <c r="K38" s="16"/>
      <c r="L38" s="16">
        <v>5.0000000000000001E-3</v>
      </c>
      <c r="M38" s="16"/>
      <c r="N38" s="16">
        <v>0</v>
      </c>
      <c r="O38" s="1" t="s">
        <v>99</v>
      </c>
      <c r="Q38" s="4">
        <f t="shared" si="4"/>
        <v>0</v>
      </c>
      <c r="R38" s="4">
        <f t="shared" si="5"/>
        <v>0</v>
      </c>
      <c r="S38" s="4">
        <f>I38/D38-1</f>
        <v>3.3057851239669533E-2</v>
      </c>
      <c r="T38" s="4">
        <f>J38/D38-1</f>
        <v>3.3057851239669533E-2</v>
      </c>
    </row>
    <row r="39" spans="2:20" x14ac:dyDescent="0.25">
      <c r="B39" s="16" t="s">
        <v>42</v>
      </c>
      <c r="C39" s="16" t="s">
        <v>67</v>
      </c>
      <c r="D39" s="16">
        <v>4.8399999999999997E-3</v>
      </c>
      <c r="E39" s="16"/>
      <c r="F39" s="16">
        <v>4.8399999999999997E-3</v>
      </c>
      <c r="G39" s="16">
        <f t="shared" si="0"/>
        <v>4.8399999999999997E-3</v>
      </c>
      <c r="H39" s="16"/>
      <c r="I39" s="16">
        <v>5.0000000000000001E-3</v>
      </c>
      <c r="J39" s="16">
        <f t="shared" si="1"/>
        <v>5.0000000000000001E-3</v>
      </c>
      <c r="K39" s="16"/>
      <c r="L39" s="16">
        <v>5.0000000000000001E-3</v>
      </c>
      <c r="M39" s="16"/>
      <c r="N39" s="16">
        <v>0</v>
      </c>
      <c r="O39" s="1" t="s">
        <v>99</v>
      </c>
      <c r="Q39" s="4">
        <f t="shared" si="4"/>
        <v>0</v>
      </c>
      <c r="R39" s="4">
        <f t="shared" si="5"/>
        <v>0</v>
      </c>
      <c r="S39" s="4">
        <f>I39/D39-1</f>
        <v>3.3057851239669533E-2</v>
      </c>
      <c r="T39" s="4">
        <f>J39/D39-1</f>
        <v>3.3057851239669533E-2</v>
      </c>
    </row>
    <row r="40" spans="2:20" x14ac:dyDescent="0.25">
      <c r="B40" s="16" t="s">
        <v>43</v>
      </c>
      <c r="C40" s="16" t="s">
        <v>67</v>
      </c>
      <c r="D40" s="16">
        <v>0</v>
      </c>
      <c r="E40" s="16"/>
      <c r="F40" s="16">
        <v>0</v>
      </c>
      <c r="G40" s="16">
        <f t="shared" si="0"/>
        <v>0</v>
      </c>
      <c r="H40" s="16"/>
      <c r="I40" s="16">
        <v>0</v>
      </c>
      <c r="J40" s="16">
        <f t="shared" si="1"/>
        <v>0</v>
      </c>
      <c r="K40" s="16"/>
      <c r="L40" s="16">
        <v>0</v>
      </c>
      <c r="M40" s="16"/>
      <c r="N40" s="16">
        <v>0</v>
      </c>
      <c r="O40" s="1" t="s">
        <v>99</v>
      </c>
      <c r="Q40" s="4"/>
      <c r="R40" s="4"/>
      <c r="S40" s="4"/>
      <c r="T40" s="4"/>
    </row>
    <row r="41" spans="2:20" x14ac:dyDescent="0.25">
      <c r="B41" s="16" t="s">
        <v>44</v>
      </c>
      <c r="C41" s="16" t="s">
        <v>67</v>
      </c>
      <c r="D41" s="16">
        <v>0</v>
      </c>
      <c r="E41" s="16"/>
      <c r="F41" s="16">
        <v>0</v>
      </c>
      <c r="G41" s="16">
        <f t="shared" si="0"/>
        <v>0</v>
      </c>
      <c r="H41" s="16"/>
      <c r="I41" s="16">
        <v>0</v>
      </c>
      <c r="J41" s="16">
        <f t="shared" si="1"/>
        <v>0</v>
      </c>
      <c r="K41" s="16"/>
      <c r="L41" s="16">
        <v>0</v>
      </c>
      <c r="M41" s="16"/>
      <c r="N41" s="16">
        <v>0</v>
      </c>
      <c r="O41" s="1" t="s">
        <v>99</v>
      </c>
      <c r="Q41" s="4"/>
      <c r="R41" s="4"/>
      <c r="S41" s="4"/>
      <c r="T41" s="4"/>
    </row>
    <row r="42" spans="2:20" x14ac:dyDescent="0.25">
      <c r="B42" s="16" t="s">
        <v>45</v>
      </c>
      <c r="C42" s="16" t="s">
        <v>67</v>
      </c>
      <c r="D42" s="16">
        <v>0</v>
      </c>
      <c r="E42" s="16"/>
      <c r="F42" s="16">
        <v>0</v>
      </c>
      <c r="G42" s="16">
        <f t="shared" si="0"/>
        <v>0</v>
      </c>
      <c r="H42" s="16"/>
      <c r="I42" s="16">
        <v>0</v>
      </c>
      <c r="J42" s="16">
        <f t="shared" si="1"/>
        <v>0</v>
      </c>
      <c r="K42" s="16"/>
      <c r="L42" s="16">
        <v>0</v>
      </c>
      <c r="M42" s="16"/>
      <c r="N42" s="16">
        <v>0</v>
      </c>
      <c r="O42" s="1" t="s">
        <v>99</v>
      </c>
      <c r="Q42" s="4"/>
      <c r="R42" s="4"/>
      <c r="S42" s="4"/>
      <c r="T42" s="4"/>
    </row>
    <row r="43" spans="2:20" x14ac:dyDescent="0.25">
      <c r="B43" s="16" t="s">
        <v>46</v>
      </c>
      <c r="C43" s="16" t="s">
        <v>82</v>
      </c>
      <c r="D43" s="16">
        <v>2.7499999999999998E-3</v>
      </c>
      <c r="E43" s="16"/>
      <c r="F43" s="16">
        <v>2.7499999999999998E-3</v>
      </c>
      <c r="G43" s="16">
        <f t="shared" si="0"/>
        <v>2.7499999999999998E-3</v>
      </c>
      <c r="H43" s="16"/>
      <c r="I43" s="16">
        <v>2.7499999999999998E-3</v>
      </c>
      <c r="J43" s="16">
        <f t="shared" si="1"/>
        <v>2.7499999999999998E-3</v>
      </c>
      <c r="K43" s="16"/>
      <c r="L43" s="16">
        <v>2.7499999999999998E-3</v>
      </c>
      <c r="M43" s="16"/>
      <c r="N43" s="16">
        <v>0</v>
      </c>
      <c r="O43" s="1" t="s">
        <v>99</v>
      </c>
      <c r="Q43" s="4">
        <f t="shared" si="4"/>
        <v>0</v>
      </c>
      <c r="R43" s="4">
        <f t="shared" si="5"/>
        <v>0</v>
      </c>
      <c r="S43" s="4">
        <f t="shared" ref="S43:S59" si="20">I43/D43-1</f>
        <v>0</v>
      </c>
      <c r="T43" s="4">
        <f t="shared" ref="T43:T59" si="21">J43/D43-1</f>
        <v>0</v>
      </c>
    </row>
    <row r="44" spans="2:20" x14ac:dyDescent="0.25">
      <c r="B44" s="16" t="s">
        <v>47</v>
      </c>
      <c r="C44" s="16" t="s">
        <v>131</v>
      </c>
      <c r="D44" s="16">
        <v>3.424E-3</v>
      </c>
      <c r="E44" s="16"/>
      <c r="F44" s="16">
        <v>3.424E-3</v>
      </c>
      <c r="G44" s="16">
        <f t="shared" si="0"/>
        <v>3.424E-3</v>
      </c>
      <c r="H44" s="16"/>
      <c r="I44" s="16">
        <v>3.424E-3</v>
      </c>
      <c r="J44" s="16">
        <f t="shared" si="1"/>
        <v>3.424E-3</v>
      </c>
      <c r="K44" s="16"/>
      <c r="L44" s="16">
        <v>3.424E-3</v>
      </c>
      <c r="M44" s="16"/>
      <c r="N44" s="16">
        <v>0</v>
      </c>
      <c r="Q44" s="4">
        <f t="shared" si="4"/>
        <v>0</v>
      </c>
      <c r="R44" s="4">
        <f t="shared" si="5"/>
        <v>0</v>
      </c>
      <c r="S44" s="4">
        <f t="shared" si="20"/>
        <v>0</v>
      </c>
      <c r="T44" s="4">
        <f t="shared" si="21"/>
        <v>0</v>
      </c>
    </row>
    <row r="45" spans="2:20" x14ac:dyDescent="0.25">
      <c r="B45" s="16" t="s">
        <v>48</v>
      </c>
      <c r="C45" s="16" t="s">
        <v>67</v>
      </c>
      <c r="D45" s="16">
        <v>1.3799999999999999E-3</v>
      </c>
      <c r="E45" s="16"/>
      <c r="F45" s="16">
        <v>1.3799999999999999E-3</v>
      </c>
      <c r="G45" s="16">
        <f t="shared" si="0"/>
        <v>1.3799999999999999E-3</v>
      </c>
      <c r="H45" s="16"/>
      <c r="I45" s="16">
        <v>1.3799999999999999E-3</v>
      </c>
      <c r="J45" s="16">
        <f t="shared" si="1"/>
        <v>1.3799999999999999E-3</v>
      </c>
      <c r="K45" s="16"/>
      <c r="L45" s="16">
        <v>1.3799999999999999E-3</v>
      </c>
      <c r="M45" s="16"/>
      <c r="N45" s="16">
        <v>0</v>
      </c>
      <c r="O45" s="1" t="s">
        <v>99</v>
      </c>
      <c r="Q45" s="4">
        <f t="shared" si="4"/>
        <v>0</v>
      </c>
      <c r="R45" s="4">
        <f t="shared" si="5"/>
        <v>0</v>
      </c>
      <c r="S45" s="4">
        <f t="shared" si="20"/>
        <v>0</v>
      </c>
      <c r="T45" s="4">
        <f t="shared" si="21"/>
        <v>0</v>
      </c>
    </row>
    <row r="46" spans="2:20" x14ac:dyDescent="0.25">
      <c r="B46" s="16" t="s">
        <v>49</v>
      </c>
      <c r="C46" s="16" t="s">
        <v>67</v>
      </c>
      <c r="D46" s="16">
        <v>1.3799999999999999E-3</v>
      </c>
      <c r="E46" s="16"/>
      <c r="F46" s="16">
        <v>1.3799999999999999E-3</v>
      </c>
      <c r="G46" s="16">
        <f t="shared" si="0"/>
        <v>1.3799999999999999E-3</v>
      </c>
      <c r="H46" s="16"/>
      <c r="I46" s="16">
        <v>1.3799999999999999E-3</v>
      </c>
      <c r="J46" s="16">
        <f t="shared" si="1"/>
        <v>1.3799999999999999E-3</v>
      </c>
      <c r="K46" s="16"/>
      <c r="L46" s="16">
        <v>1.3799999999999999E-3</v>
      </c>
      <c r="M46" s="16"/>
      <c r="N46" s="16">
        <v>0</v>
      </c>
      <c r="O46" s="1" t="s">
        <v>99</v>
      </c>
      <c r="Q46" s="4">
        <f t="shared" si="4"/>
        <v>0</v>
      </c>
      <c r="R46" s="4">
        <f t="shared" si="5"/>
        <v>0</v>
      </c>
      <c r="S46" s="4">
        <f t="shared" si="20"/>
        <v>0</v>
      </c>
      <c r="T46" s="4">
        <f t="shared" si="21"/>
        <v>0</v>
      </c>
    </row>
    <row r="47" spans="2:20" x14ac:dyDescent="0.25">
      <c r="B47" s="16" t="s">
        <v>58</v>
      </c>
      <c r="C47" s="16" t="s">
        <v>83</v>
      </c>
      <c r="D47" s="16">
        <v>2.7499999999999998E-3</v>
      </c>
      <c r="E47" s="16"/>
      <c r="F47" s="16">
        <v>2.7499999999999998E-3</v>
      </c>
      <c r="G47" s="16">
        <f t="shared" si="0"/>
        <v>2.7499999999999998E-3</v>
      </c>
      <c r="H47" s="16"/>
      <c r="I47" s="16">
        <v>2.7499999999999998E-3</v>
      </c>
      <c r="J47" s="16">
        <f t="shared" si="1"/>
        <v>2.7499999999999998E-3</v>
      </c>
      <c r="K47" s="16"/>
      <c r="L47" s="16">
        <v>2.7499999999999998E-3</v>
      </c>
      <c r="M47" s="16"/>
      <c r="N47" s="16">
        <v>0</v>
      </c>
      <c r="O47" s="1" t="s">
        <v>99</v>
      </c>
      <c r="Q47" s="4">
        <f t="shared" si="4"/>
        <v>0</v>
      </c>
      <c r="R47" s="4">
        <f t="shared" si="5"/>
        <v>0</v>
      </c>
      <c r="S47" s="4">
        <f t="shared" si="20"/>
        <v>0</v>
      </c>
      <c r="T47" s="4">
        <f t="shared" si="21"/>
        <v>0</v>
      </c>
    </row>
    <row r="48" spans="2:20" x14ac:dyDescent="0.25">
      <c r="B48" s="16" t="s">
        <v>16</v>
      </c>
      <c r="C48" s="16" t="s">
        <v>66</v>
      </c>
      <c r="D48" s="16">
        <v>8.9999999999999993E-3</v>
      </c>
      <c r="E48" s="16"/>
      <c r="F48" s="16">
        <v>8.9999999999999993E-3</v>
      </c>
      <c r="G48" s="16">
        <f t="shared" ref="G48:G89" si="22">F48+N48</f>
        <v>1.3999999999999999E-2</v>
      </c>
      <c r="H48" s="16"/>
      <c r="I48" s="16">
        <v>8.9999999999999993E-3</v>
      </c>
      <c r="J48" s="16">
        <f t="shared" ref="J48:J89" si="23">I48+N48</f>
        <v>1.3999999999999999E-2</v>
      </c>
      <c r="K48" s="16"/>
      <c r="L48" s="16">
        <v>8.9999999999999993E-3</v>
      </c>
      <c r="M48" s="16"/>
      <c r="N48" s="16">
        <v>5.0000000000000001E-3</v>
      </c>
      <c r="Q48" s="4">
        <f t="shared" si="4"/>
        <v>0</v>
      </c>
      <c r="R48" s="4">
        <f t="shared" si="5"/>
        <v>0.55555555555555558</v>
      </c>
      <c r="S48" s="4">
        <f t="shared" si="20"/>
        <v>0</v>
      </c>
      <c r="T48" s="4">
        <f t="shared" si="21"/>
        <v>0.55555555555555558</v>
      </c>
    </row>
    <row r="49" spans="2:20" x14ac:dyDescent="0.25">
      <c r="B49" s="16" t="s">
        <v>50</v>
      </c>
      <c r="C49" s="16" t="s">
        <v>84</v>
      </c>
      <c r="D49" s="16">
        <v>2.5999999999999999E-3</v>
      </c>
      <c r="E49" s="16"/>
      <c r="F49" s="16">
        <v>2.5999999999999999E-3</v>
      </c>
      <c r="G49" s="16">
        <f t="shared" si="22"/>
        <v>7.6E-3</v>
      </c>
      <c r="H49" s="16"/>
      <c r="I49" s="16">
        <v>2.5999999999999999E-3</v>
      </c>
      <c r="J49" s="16">
        <f t="shared" si="23"/>
        <v>7.6E-3</v>
      </c>
      <c r="K49" s="16"/>
      <c r="L49" s="16">
        <v>2.5999999999999999E-3</v>
      </c>
      <c r="M49" s="16"/>
      <c r="N49" s="16">
        <v>5.0000000000000001E-3</v>
      </c>
      <c r="Q49" s="4">
        <f t="shared" si="4"/>
        <v>0</v>
      </c>
      <c r="R49" s="4">
        <f t="shared" si="5"/>
        <v>1.9230769230769234</v>
      </c>
      <c r="S49" s="4">
        <f t="shared" si="20"/>
        <v>0</v>
      </c>
      <c r="T49" s="4">
        <f t="shared" si="21"/>
        <v>1.9230769230769234</v>
      </c>
    </row>
    <row r="50" spans="2:20" x14ac:dyDescent="0.25">
      <c r="B50" s="16" t="s">
        <v>17</v>
      </c>
      <c r="C50" s="16" t="s">
        <v>85</v>
      </c>
      <c r="D50" s="16">
        <v>1.3799999999999999E-3</v>
      </c>
      <c r="E50" s="16"/>
      <c r="F50" s="16">
        <v>1.3799999999999999E-3</v>
      </c>
      <c r="G50" s="16">
        <f t="shared" si="22"/>
        <v>6.3800000000000003E-3</v>
      </c>
      <c r="H50" s="16"/>
      <c r="I50" s="16">
        <v>1.3799999999999999E-3</v>
      </c>
      <c r="J50" s="16">
        <f t="shared" si="23"/>
        <v>6.3800000000000003E-3</v>
      </c>
      <c r="K50" s="16"/>
      <c r="L50" s="16">
        <v>1.3799999999999999E-3</v>
      </c>
      <c r="M50" s="16"/>
      <c r="N50" s="16">
        <v>5.0000000000000001E-3</v>
      </c>
      <c r="Q50" s="4">
        <f t="shared" si="4"/>
        <v>0</v>
      </c>
      <c r="R50" s="4">
        <f t="shared" si="5"/>
        <v>3.6231884057971016</v>
      </c>
      <c r="S50" s="4">
        <f t="shared" si="20"/>
        <v>0</v>
      </c>
      <c r="T50" s="4">
        <f t="shared" si="21"/>
        <v>3.6231884057971016</v>
      </c>
    </row>
    <row r="51" spans="2:20" x14ac:dyDescent="0.25">
      <c r="B51" s="16" t="s">
        <v>18</v>
      </c>
      <c r="C51" s="16" t="s">
        <v>75</v>
      </c>
      <c r="D51" s="16">
        <v>4.8399999999999997E-3</v>
      </c>
      <c r="E51" s="16"/>
      <c r="F51" s="16">
        <v>4.8399999999999997E-3</v>
      </c>
      <c r="G51" s="16">
        <f t="shared" si="22"/>
        <v>9.8399999999999998E-3</v>
      </c>
      <c r="H51" s="16"/>
      <c r="I51" s="16">
        <v>5.0000000000000001E-3</v>
      </c>
      <c r="J51" s="16">
        <f t="shared" si="23"/>
        <v>0.01</v>
      </c>
      <c r="K51" s="16"/>
      <c r="L51" s="16">
        <v>5.0000000000000001E-3</v>
      </c>
      <c r="M51" s="16"/>
      <c r="N51" s="16">
        <v>5.0000000000000001E-3</v>
      </c>
      <c r="Q51" s="4">
        <f t="shared" si="4"/>
        <v>0</v>
      </c>
      <c r="R51" s="4">
        <f t="shared" si="5"/>
        <v>1.0330578512396693</v>
      </c>
      <c r="S51" s="4">
        <f t="shared" si="20"/>
        <v>3.3057851239669533E-2</v>
      </c>
      <c r="T51" s="4">
        <f t="shared" si="21"/>
        <v>1.0661157024793391</v>
      </c>
    </row>
    <row r="52" spans="2:20" x14ac:dyDescent="0.25">
      <c r="B52" s="16" t="s">
        <v>103</v>
      </c>
      <c r="C52" s="16" t="s">
        <v>75</v>
      </c>
      <c r="D52" s="16">
        <v>4.8399999999999997E-3</v>
      </c>
      <c r="E52" s="16"/>
      <c r="F52" s="16">
        <v>4.8399999999999997E-3</v>
      </c>
      <c r="G52" s="16">
        <f t="shared" si="22"/>
        <v>4.8399999999999997E-3</v>
      </c>
      <c r="H52" s="16"/>
      <c r="I52" s="16">
        <v>5.0000000000000001E-3</v>
      </c>
      <c r="J52" s="16">
        <f t="shared" si="23"/>
        <v>5.0000000000000001E-3</v>
      </c>
      <c r="K52" s="16"/>
      <c r="L52" s="16">
        <v>5.0000000000000001E-3</v>
      </c>
      <c r="M52" s="16"/>
      <c r="N52" s="16">
        <v>0</v>
      </c>
      <c r="Q52" s="4">
        <f t="shared" si="4"/>
        <v>0</v>
      </c>
      <c r="R52" s="4">
        <f t="shared" si="5"/>
        <v>0</v>
      </c>
      <c r="S52" s="4">
        <f t="shared" si="20"/>
        <v>3.3057851239669533E-2</v>
      </c>
      <c r="T52" s="4">
        <f t="shared" si="21"/>
        <v>3.3057851239669533E-2</v>
      </c>
    </row>
    <row r="53" spans="2:20" x14ac:dyDescent="0.25">
      <c r="B53" s="16" t="s">
        <v>19</v>
      </c>
      <c r="C53" s="16" t="s">
        <v>131</v>
      </c>
      <c r="D53" s="16">
        <v>3.424E-3</v>
      </c>
      <c r="E53" s="16"/>
      <c r="F53" s="16">
        <v>3.424E-3</v>
      </c>
      <c r="G53" s="16">
        <f t="shared" si="22"/>
        <v>3.424E-3</v>
      </c>
      <c r="H53" s="16"/>
      <c r="I53" s="16">
        <v>3.424E-3</v>
      </c>
      <c r="J53" s="16">
        <f t="shared" si="23"/>
        <v>3.424E-3</v>
      </c>
      <c r="K53" s="16"/>
      <c r="L53" s="16">
        <v>3.424E-3</v>
      </c>
      <c r="M53" s="16"/>
      <c r="N53" s="16">
        <v>0</v>
      </c>
      <c r="Q53" s="4">
        <f t="shared" si="4"/>
        <v>0</v>
      </c>
      <c r="R53" s="4">
        <f t="shared" si="5"/>
        <v>0</v>
      </c>
      <c r="S53" s="4">
        <f t="shared" si="20"/>
        <v>0</v>
      </c>
      <c r="T53" s="4">
        <f t="shared" si="21"/>
        <v>0</v>
      </c>
    </row>
    <row r="54" spans="2:20" x14ac:dyDescent="0.25">
      <c r="B54" s="16" t="s">
        <v>20</v>
      </c>
      <c r="C54" s="16" t="s">
        <v>68</v>
      </c>
      <c r="D54" s="16">
        <v>1.4999999999999999E-2</v>
      </c>
      <c r="E54" s="16"/>
      <c r="F54" s="16">
        <v>1.4999999999999999E-2</v>
      </c>
      <c r="G54" s="16">
        <f t="shared" si="22"/>
        <v>0.02</v>
      </c>
      <c r="H54" s="16"/>
      <c r="I54" s="16">
        <v>1.4999999999999999E-2</v>
      </c>
      <c r="J54" s="16">
        <f t="shared" si="23"/>
        <v>0.02</v>
      </c>
      <c r="K54" s="16"/>
      <c r="L54" s="16">
        <v>1.4999999999999999E-2</v>
      </c>
      <c r="M54" s="16"/>
      <c r="N54" s="16">
        <v>5.0000000000000001E-3</v>
      </c>
      <c r="O54" s="1" t="s">
        <v>99</v>
      </c>
      <c r="Q54" s="4">
        <f t="shared" si="4"/>
        <v>0</v>
      </c>
      <c r="R54" s="4">
        <f t="shared" si="5"/>
        <v>0.33333333333333348</v>
      </c>
      <c r="S54" s="4">
        <f t="shared" si="20"/>
        <v>0</v>
      </c>
      <c r="T54" s="4">
        <f t="shared" si="21"/>
        <v>0.33333333333333348</v>
      </c>
    </row>
    <row r="55" spans="2:20" x14ac:dyDescent="0.25">
      <c r="B55" s="16" t="s">
        <v>21</v>
      </c>
      <c r="C55" s="16" t="s">
        <v>75</v>
      </c>
      <c r="D55" s="16">
        <v>4.8399999999999997E-3</v>
      </c>
      <c r="E55" s="16"/>
      <c r="F55" s="16">
        <v>4.8399999999999997E-3</v>
      </c>
      <c r="G55" s="16">
        <f t="shared" si="22"/>
        <v>9.8399999999999998E-3</v>
      </c>
      <c r="H55" s="16"/>
      <c r="I55" s="16">
        <v>5.0000000000000001E-3</v>
      </c>
      <c r="J55" s="16">
        <f t="shared" si="23"/>
        <v>0.01</v>
      </c>
      <c r="K55" s="16"/>
      <c r="L55" s="16">
        <v>5.0000000000000001E-3</v>
      </c>
      <c r="M55" s="16"/>
      <c r="N55" s="16">
        <v>5.0000000000000001E-3</v>
      </c>
      <c r="Q55" s="4">
        <f t="shared" si="4"/>
        <v>0</v>
      </c>
      <c r="R55" s="4">
        <f t="shared" si="5"/>
        <v>1.0330578512396693</v>
      </c>
      <c r="S55" s="4">
        <f t="shared" si="20"/>
        <v>3.3057851239669533E-2</v>
      </c>
      <c r="T55" s="4">
        <f t="shared" si="21"/>
        <v>1.0661157024793391</v>
      </c>
    </row>
    <row r="56" spans="2:20" x14ac:dyDescent="0.25">
      <c r="B56" s="16" t="s">
        <v>22</v>
      </c>
      <c r="C56" s="16" t="s">
        <v>86</v>
      </c>
      <c r="D56" s="16">
        <v>1.4999999999999999E-2</v>
      </c>
      <c r="E56" s="16"/>
      <c r="F56" s="16">
        <v>1.4999999999999999E-2</v>
      </c>
      <c r="G56" s="16">
        <f t="shared" si="22"/>
        <v>0.02</v>
      </c>
      <c r="H56" s="16"/>
      <c r="I56" s="16">
        <v>1.4999999999999999E-2</v>
      </c>
      <c r="J56" s="16">
        <f t="shared" si="23"/>
        <v>0.02</v>
      </c>
      <c r="K56" s="16"/>
      <c r="L56" s="16">
        <v>1.4999999999999999E-2</v>
      </c>
      <c r="M56" s="16"/>
      <c r="N56" s="16">
        <v>5.0000000000000001E-3</v>
      </c>
      <c r="Q56" s="4">
        <f t="shared" si="4"/>
        <v>0</v>
      </c>
      <c r="R56" s="4">
        <f t="shared" si="5"/>
        <v>0.33333333333333348</v>
      </c>
      <c r="S56" s="4">
        <f t="shared" si="20"/>
        <v>0</v>
      </c>
      <c r="T56" s="4">
        <f t="shared" si="21"/>
        <v>0.33333333333333348</v>
      </c>
    </row>
    <row r="57" spans="2:20" x14ac:dyDescent="0.25">
      <c r="B57" s="16" t="s">
        <v>23</v>
      </c>
      <c r="C57" s="16" t="s">
        <v>75</v>
      </c>
      <c r="D57" s="16">
        <v>4.8399999999999997E-3</v>
      </c>
      <c r="E57" s="16"/>
      <c r="F57" s="16">
        <v>4.8399999999999997E-3</v>
      </c>
      <c r="G57" s="16">
        <f t="shared" si="22"/>
        <v>9.8399999999999998E-3</v>
      </c>
      <c r="H57" s="16"/>
      <c r="I57" s="16">
        <v>5.0000000000000001E-3</v>
      </c>
      <c r="J57" s="16">
        <f t="shared" si="23"/>
        <v>0.01</v>
      </c>
      <c r="K57" s="16"/>
      <c r="L57" s="16">
        <v>5.0000000000000001E-3</v>
      </c>
      <c r="M57" s="16"/>
      <c r="N57" s="16">
        <v>5.0000000000000001E-3</v>
      </c>
      <c r="Q57" s="4">
        <f t="shared" si="4"/>
        <v>0</v>
      </c>
      <c r="R57" s="4">
        <f t="shared" si="5"/>
        <v>1.0330578512396693</v>
      </c>
      <c r="S57" s="4">
        <f t="shared" si="20"/>
        <v>3.3057851239669533E-2</v>
      </c>
      <c r="T57" s="4">
        <f t="shared" si="21"/>
        <v>1.0661157024793391</v>
      </c>
    </row>
    <row r="58" spans="2:20" x14ac:dyDescent="0.25">
      <c r="B58" s="16" t="s">
        <v>24</v>
      </c>
      <c r="C58" s="16" t="s">
        <v>68</v>
      </c>
      <c r="D58" s="16">
        <v>3.3000000000000002E-2</v>
      </c>
      <c r="E58" s="16"/>
      <c r="F58" s="16">
        <v>3.3000000000000002E-2</v>
      </c>
      <c r="G58" s="16">
        <f t="shared" si="22"/>
        <v>3.7999999999999999E-2</v>
      </c>
      <c r="H58" s="16"/>
      <c r="I58" s="16">
        <v>3.3000000000000002E-2</v>
      </c>
      <c r="J58" s="16">
        <f t="shared" si="23"/>
        <v>3.7999999999999999E-2</v>
      </c>
      <c r="K58" s="16"/>
      <c r="L58" s="16">
        <v>3.3000000000000002E-2</v>
      </c>
      <c r="M58" s="16"/>
      <c r="N58" s="16">
        <v>5.0000000000000001E-3</v>
      </c>
      <c r="O58" s="1" t="s">
        <v>99</v>
      </c>
      <c r="Q58" s="4">
        <f t="shared" si="4"/>
        <v>0</v>
      </c>
      <c r="R58" s="4">
        <f t="shared" si="5"/>
        <v>0.15151515151515138</v>
      </c>
      <c r="S58" s="4">
        <f t="shared" si="20"/>
        <v>0</v>
      </c>
      <c r="T58" s="4">
        <f t="shared" si="21"/>
        <v>0.15151515151515138</v>
      </c>
    </row>
    <row r="59" spans="2:20" x14ac:dyDescent="0.25">
      <c r="B59" s="16" t="s">
        <v>25</v>
      </c>
      <c r="C59" s="16" t="s">
        <v>87</v>
      </c>
      <c r="D59" s="16">
        <v>1.4999999999999999E-2</v>
      </c>
      <c r="E59" s="16"/>
      <c r="F59" s="16">
        <v>1.4999999999999999E-2</v>
      </c>
      <c r="G59" s="16">
        <f t="shared" si="22"/>
        <v>0.02</v>
      </c>
      <c r="H59" s="16"/>
      <c r="I59" s="16">
        <v>1.4999999999999999E-2</v>
      </c>
      <c r="J59" s="16">
        <f t="shared" si="23"/>
        <v>0.02</v>
      </c>
      <c r="K59" s="16"/>
      <c r="L59" s="16">
        <v>1.4999999999999999E-2</v>
      </c>
      <c r="M59" s="16"/>
      <c r="N59" s="16">
        <v>5.0000000000000001E-3</v>
      </c>
      <c r="Q59" s="4">
        <f t="shared" si="4"/>
        <v>0</v>
      </c>
      <c r="R59" s="4">
        <f t="shared" si="5"/>
        <v>0.33333333333333348</v>
      </c>
      <c r="S59" s="4">
        <f t="shared" si="20"/>
        <v>0</v>
      </c>
      <c r="T59" s="4">
        <f t="shared" si="21"/>
        <v>0.33333333333333348</v>
      </c>
    </row>
    <row r="60" spans="2:20" x14ac:dyDescent="0.25">
      <c r="B60" s="16" t="s">
        <v>109</v>
      </c>
      <c r="C60" s="16" t="s">
        <v>66</v>
      </c>
      <c r="D60" s="16">
        <v>0</v>
      </c>
      <c r="E60" s="16"/>
      <c r="F60" s="16">
        <v>1.4999999999999999E-2</v>
      </c>
      <c r="G60" s="16">
        <f t="shared" si="22"/>
        <v>0.02</v>
      </c>
      <c r="H60" s="16"/>
      <c r="I60" s="16">
        <v>1.4999999999999999E-2</v>
      </c>
      <c r="J60" s="16">
        <f t="shared" si="23"/>
        <v>0.02</v>
      </c>
      <c r="K60" s="16"/>
      <c r="L60" s="16">
        <v>1.4999999999999999E-2</v>
      </c>
      <c r="M60" s="16"/>
      <c r="N60" s="16">
        <v>5.0000000000000001E-3</v>
      </c>
      <c r="O60" s="1" t="s">
        <v>127</v>
      </c>
      <c r="Q60" s="4"/>
      <c r="R60" s="4"/>
      <c r="S60" s="4"/>
      <c r="T60" s="4"/>
    </row>
    <row r="61" spans="2:20" x14ac:dyDescent="0.25">
      <c r="B61" s="16" t="s">
        <v>138</v>
      </c>
      <c r="C61" s="16" t="s">
        <v>66</v>
      </c>
      <c r="D61" s="16">
        <v>0</v>
      </c>
      <c r="E61" s="16"/>
      <c r="F61" s="16">
        <v>1.7500000000000002E-2</v>
      </c>
      <c r="G61" s="16">
        <f t="shared" si="22"/>
        <v>2.2500000000000003E-2</v>
      </c>
      <c r="H61" s="16"/>
      <c r="I61" s="16">
        <v>1.7500000000000002E-2</v>
      </c>
      <c r="J61" s="16">
        <f t="shared" si="23"/>
        <v>2.2500000000000003E-2</v>
      </c>
      <c r="K61" s="16"/>
      <c r="L61" s="16">
        <v>1.7500000000000002E-2</v>
      </c>
      <c r="M61" s="16"/>
      <c r="N61" s="16">
        <v>5.0000000000000001E-3</v>
      </c>
      <c r="O61" s="1" t="s">
        <v>127</v>
      </c>
      <c r="Q61" s="4"/>
      <c r="R61" s="4"/>
      <c r="S61" s="4"/>
      <c r="T61" s="4"/>
    </row>
    <row r="62" spans="2:20" x14ac:dyDescent="0.25">
      <c r="B62" s="16" t="s">
        <v>139</v>
      </c>
      <c r="C62" s="16" t="s">
        <v>66</v>
      </c>
      <c r="D62" s="16">
        <v>0</v>
      </c>
      <c r="E62" s="16"/>
      <c r="F62" s="16">
        <v>2.1000000000000001E-2</v>
      </c>
      <c r="G62" s="16">
        <f t="shared" si="22"/>
        <v>2.6000000000000002E-2</v>
      </c>
      <c r="H62" s="16"/>
      <c r="I62" s="16">
        <v>2.1000000000000001E-2</v>
      </c>
      <c r="J62" s="16">
        <f t="shared" si="23"/>
        <v>2.6000000000000002E-2</v>
      </c>
      <c r="K62" s="16"/>
      <c r="L62" s="16">
        <v>2.1000000000000001E-2</v>
      </c>
      <c r="M62" s="16"/>
      <c r="N62" s="16">
        <v>5.0000000000000001E-3</v>
      </c>
      <c r="O62" s="1" t="s">
        <v>127</v>
      </c>
      <c r="Q62" s="4"/>
      <c r="R62" s="4"/>
      <c r="S62" s="4"/>
      <c r="T62" s="4"/>
    </row>
    <row r="63" spans="2:20" x14ac:dyDescent="0.25">
      <c r="B63" s="16" t="s">
        <v>26</v>
      </c>
      <c r="C63" s="16" t="s">
        <v>68</v>
      </c>
      <c r="D63" s="16">
        <v>4.8399999999999997E-3</v>
      </c>
      <c r="E63" s="16"/>
      <c r="F63" s="16">
        <v>4.8399999999999997E-3</v>
      </c>
      <c r="G63" s="16">
        <f t="shared" si="22"/>
        <v>4.8399999999999997E-3</v>
      </c>
      <c r="H63" s="16"/>
      <c r="I63" s="16">
        <v>5.0000000000000001E-3</v>
      </c>
      <c r="J63" s="16">
        <f t="shared" si="23"/>
        <v>5.0000000000000001E-3</v>
      </c>
      <c r="K63" s="16"/>
      <c r="L63" s="16">
        <v>5.0000000000000001E-3</v>
      </c>
      <c r="M63" s="16"/>
      <c r="N63" s="16">
        <v>0</v>
      </c>
      <c r="O63" s="1" t="s">
        <v>99</v>
      </c>
      <c r="Q63" s="4">
        <f t="shared" si="4"/>
        <v>0</v>
      </c>
      <c r="R63" s="4">
        <f t="shared" si="5"/>
        <v>0</v>
      </c>
      <c r="S63" s="4">
        <f>I63/D63-1</f>
        <v>3.3057851239669533E-2</v>
      </c>
      <c r="T63" s="4">
        <f>J63/D63-1</f>
        <v>3.3057851239669533E-2</v>
      </c>
    </row>
    <row r="64" spans="2:20" x14ac:dyDescent="0.25">
      <c r="B64" s="16" t="s">
        <v>27</v>
      </c>
      <c r="C64" s="16" t="s">
        <v>68</v>
      </c>
      <c r="D64" s="16">
        <v>4.7099999999999998E-3</v>
      </c>
      <c r="E64" s="16"/>
      <c r="F64" s="16">
        <v>4.7099999999999998E-3</v>
      </c>
      <c r="G64" s="16">
        <f t="shared" si="22"/>
        <v>4.7099999999999998E-3</v>
      </c>
      <c r="H64" s="16"/>
      <c r="I64" s="16">
        <v>5.0000000000000001E-3</v>
      </c>
      <c r="J64" s="16">
        <f t="shared" si="23"/>
        <v>5.0000000000000001E-3</v>
      </c>
      <c r="K64" s="16"/>
      <c r="L64" s="16">
        <v>5.0000000000000001E-3</v>
      </c>
      <c r="M64" s="16"/>
      <c r="N64" s="16">
        <v>0</v>
      </c>
      <c r="O64" s="1" t="s">
        <v>99</v>
      </c>
      <c r="Q64" s="4">
        <f t="shared" si="4"/>
        <v>0</v>
      </c>
      <c r="R64" s="4">
        <f t="shared" si="5"/>
        <v>0</v>
      </c>
      <c r="S64" s="4">
        <f>I64/D64-1</f>
        <v>6.1571125265392768E-2</v>
      </c>
      <c r="T64" s="4">
        <f>J64/D64-1</f>
        <v>6.1571125265392768E-2</v>
      </c>
    </row>
    <row r="65" spans="2:20" x14ac:dyDescent="0.25">
      <c r="B65" s="16" t="s">
        <v>28</v>
      </c>
      <c r="C65" s="16" t="s">
        <v>64</v>
      </c>
      <c r="D65" s="16">
        <v>4.8399999999999997E-3</v>
      </c>
      <c r="E65" s="16"/>
      <c r="F65" s="16">
        <v>4.8399999999999997E-3</v>
      </c>
      <c r="G65" s="16">
        <f t="shared" si="22"/>
        <v>9.8399999999999998E-3</v>
      </c>
      <c r="H65" s="16"/>
      <c r="I65" s="16">
        <v>5.0000000000000001E-3</v>
      </c>
      <c r="J65" s="16">
        <f t="shared" si="23"/>
        <v>0.01</v>
      </c>
      <c r="K65" s="16"/>
      <c r="L65" s="16">
        <v>5.0000000000000001E-3</v>
      </c>
      <c r="M65" s="16"/>
      <c r="N65" s="16">
        <v>5.0000000000000001E-3</v>
      </c>
      <c r="Q65" s="4">
        <f t="shared" si="4"/>
        <v>0</v>
      </c>
      <c r="R65" s="4">
        <f t="shared" si="5"/>
        <v>1.0330578512396693</v>
      </c>
      <c r="S65" s="4">
        <f>I65/D65-1</f>
        <v>3.3057851239669533E-2</v>
      </c>
      <c r="T65" s="4">
        <f>J65/D65-1</f>
        <v>1.0661157024793391</v>
      </c>
    </row>
    <row r="66" spans="2:20" x14ac:dyDescent="0.25">
      <c r="B66" s="16" t="s">
        <v>59</v>
      </c>
      <c r="C66" s="16" t="s">
        <v>64</v>
      </c>
      <c r="D66" s="16">
        <v>4.7099999999999998E-3</v>
      </c>
      <c r="E66" s="16"/>
      <c r="F66" s="16">
        <v>4.7099999999999998E-3</v>
      </c>
      <c r="G66" s="16">
        <f t="shared" si="22"/>
        <v>4.7099999999999998E-3</v>
      </c>
      <c r="H66" s="16"/>
      <c r="I66" s="16">
        <v>5.0000000000000001E-3</v>
      </c>
      <c r="J66" s="16">
        <f t="shared" si="23"/>
        <v>5.0000000000000001E-3</v>
      </c>
      <c r="K66" s="16"/>
      <c r="L66" s="16">
        <v>5.0000000000000001E-3</v>
      </c>
      <c r="M66" s="16"/>
      <c r="N66" s="16">
        <v>0</v>
      </c>
      <c r="Q66" s="4">
        <f t="shared" si="4"/>
        <v>0</v>
      </c>
      <c r="R66" s="4">
        <f t="shared" si="5"/>
        <v>0</v>
      </c>
      <c r="S66" s="4">
        <f>I66/D66-1</f>
        <v>6.1571125265392768E-2</v>
      </c>
      <c r="T66" s="4">
        <f>J66/D66-1</f>
        <v>6.1571125265392768E-2</v>
      </c>
    </row>
    <row r="67" spans="2:20" x14ac:dyDescent="0.25">
      <c r="B67" s="16" t="s">
        <v>108</v>
      </c>
      <c r="C67" s="16" t="s">
        <v>106</v>
      </c>
      <c r="D67" s="16">
        <v>0</v>
      </c>
      <c r="E67" s="16"/>
      <c r="F67" s="16">
        <v>4.7099999999999998E-3</v>
      </c>
      <c r="G67" s="16">
        <f t="shared" si="22"/>
        <v>9.7099999999999999E-3</v>
      </c>
      <c r="H67" s="16"/>
      <c r="I67" s="16">
        <v>5.0000000000000001E-3</v>
      </c>
      <c r="J67" s="16">
        <f t="shared" si="23"/>
        <v>0.01</v>
      </c>
      <c r="K67" s="16"/>
      <c r="L67" s="16">
        <v>5.0000000000000001E-3</v>
      </c>
      <c r="M67" s="16"/>
      <c r="N67" s="16">
        <v>5.0000000000000001E-3</v>
      </c>
      <c r="Q67" s="4"/>
      <c r="R67" s="4"/>
      <c r="S67" s="4"/>
      <c r="T67" s="4"/>
    </row>
    <row r="68" spans="2:20" x14ac:dyDescent="0.25">
      <c r="B68" s="16" t="s">
        <v>72</v>
      </c>
      <c r="C68" s="16" t="s">
        <v>71</v>
      </c>
      <c r="D68" s="16">
        <v>4.7099999999999998E-3</v>
      </c>
      <c r="E68" s="16"/>
      <c r="F68" s="16">
        <v>4.7099999999999998E-3</v>
      </c>
      <c r="G68" s="16">
        <f t="shared" si="22"/>
        <v>9.7099999999999999E-3</v>
      </c>
      <c r="H68" s="16"/>
      <c r="I68" s="16">
        <v>5.0000000000000001E-3</v>
      </c>
      <c r="J68" s="16">
        <f t="shared" si="23"/>
        <v>0.01</v>
      </c>
      <c r="K68" s="16"/>
      <c r="L68" s="16">
        <v>5.0000000000000001E-3</v>
      </c>
      <c r="M68" s="16"/>
      <c r="N68" s="16">
        <v>5.0000000000000001E-3</v>
      </c>
      <c r="Q68" s="4">
        <f t="shared" si="4"/>
        <v>0</v>
      </c>
      <c r="R68" s="4">
        <f t="shared" si="5"/>
        <v>1.061571125265393</v>
      </c>
      <c r="S68" s="4">
        <f>I68/D68-1</f>
        <v>6.1571125265392768E-2</v>
      </c>
      <c r="T68" s="4">
        <f>J68/D68-1</f>
        <v>1.1231422505307855</v>
      </c>
    </row>
    <row r="69" spans="2:20" x14ac:dyDescent="0.25">
      <c r="B69" s="16" t="s">
        <v>73</v>
      </c>
      <c r="C69" s="16" t="s">
        <v>71</v>
      </c>
      <c r="D69" s="16">
        <v>4.8399999999999997E-3</v>
      </c>
      <c r="E69" s="16"/>
      <c r="F69" s="16">
        <v>4.8399999999999997E-3</v>
      </c>
      <c r="G69" s="16">
        <f t="shared" si="22"/>
        <v>9.8399999999999998E-3</v>
      </c>
      <c r="H69" s="16"/>
      <c r="I69" s="16">
        <v>5.0000000000000001E-3</v>
      </c>
      <c r="J69" s="16">
        <f t="shared" si="23"/>
        <v>0.01</v>
      </c>
      <c r="K69" s="16"/>
      <c r="L69" s="16">
        <v>5.0000000000000001E-3</v>
      </c>
      <c r="M69" s="16"/>
      <c r="N69" s="16">
        <v>5.0000000000000001E-3</v>
      </c>
      <c r="Q69" s="4">
        <f t="shared" si="4"/>
        <v>0</v>
      </c>
      <c r="R69" s="4">
        <f t="shared" si="5"/>
        <v>1.0330578512396693</v>
      </c>
      <c r="S69" s="4">
        <f>I69/D69-1</f>
        <v>3.3057851239669533E-2</v>
      </c>
      <c r="T69" s="4">
        <f>J69/D69-1</f>
        <v>1.0661157024793391</v>
      </c>
    </row>
    <row r="70" spans="2:20" x14ac:dyDescent="0.25">
      <c r="B70" s="16" t="s">
        <v>100</v>
      </c>
      <c r="C70" s="16" t="s">
        <v>83</v>
      </c>
      <c r="D70" s="16">
        <v>2.7499999999999998E-3</v>
      </c>
      <c r="E70" s="16"/>
      <c r="F70" s="16">
        <v>2.7499999999999998E-3</v>
      </c>
      <c r="G70" s="16">
        <f t="shared" si="22"/>
        <v>2.7499999999999998E-3</v>
      </c>
      <c r="H70" s="16"/>
      <c r="I70" s="16">
        <v>2.7499999999999998E-3</v>
      </c>
      <c r="J70" s="16">
        <f t="shared" si="23"/>
        <v>2.7499999999999998E-3</v>
      </c>
      <c r="K70" s="16"/>
      <c r="L70" s="16">
        <v>2.7499999999999998E-3</v>
      </c>
      <c r="M70" s="16"/>
      <c r="N70" s="16">
        <v>0</v>
      </c>
      <c r="O70" s="1" t="s">
        <v>99</v>
      </c>
      <c r="Q70" s="4">
        <f t="shared" si="4"/>
        <v>0</v>
      </c>
      <c r="R70" s="4">
        <f t="shared" si="5"/>
        <v>0</v>
      </c>
      <c r="S70" s="4">
        <f>I70/D70-1</f>
        <v>0</v>
      </c>
      <c r="T70" s="4">
        <f>J70/D70-1</f>
        <v>0</v>
      </c>
    </row>
    <row r="71" spans="2:20" x14ac:dyDescent="0.25">
      <c r="B71" s="16" t="s">
        <v>140</v>
      </c>
      <c r="C71" s="16"/>
      <c r="D71" s="16">
        <v>4.7099999999999998E-3</v>
      </c>
      <c r="E71" s="16"/>
      <c r="F71" s="16">
        <v>4.7099999999999998E-3</v>
      </c>
      <c r="G71" s="16">
        <f t="shared" si="22"/>
        <v>4.7099999999999998E-3</v>
      </c>
      <c r="H71" s="16"/>
      <c r="I71" s="16">
        <v>5.0000000000000001E-3</v>
      </c>
      <c r="J71" s="16">
        <f t="shared" si="23"/>
        <v>5.0000000000000001E-3</v>
      </c>
      <c r="K71" s="16"/>
      <c r="L71" s="16">
        <v>5.0000000000000001E-3</v>
      </c>
      <c r="M71" s="16"/>
      <c r="N71" s="16">
        <v>0</v>
      </c>
      <c r="Q71" s="4">
        <f t="shared" ref="Q71:Q72" si="24">F71/D71-1</f>
        <v>0</v>
      </c>
      <c r="R71" s="4">
        <f t="shared" ref="R71:R72" si="25">G71/D71-1</f>
        <v>0</v>
      </c>
      <c r="S71" s="4">
        <f t="shared" ref="S71:S72" si="26">I71/D71-1</f>
        <v>6.1571125265392768E-2</v>
      </c>
      <c r="T71" s="4">
        <f t="shared" ref="T71:T72" si="27">J71/D71-1</f>
        <v>6.1571125265392768E-2</v>
      </c>
    </row>
    <row r="72" spans="2:20" x14ac:dyDescent="0.25">
      <c r="B72" s="16" t="s">
        <v>141</v>
      </c>
      <c r="C72" s="16"/>
      <c r="D72" s="16">
        <v>4.8399999999999997E-3</v>
      </c>
      <c r="E72" s="16"/>
      <c r="F72" s="16">
        <v>4.8399999999999997E-3</v>
      </c>
      <c r="G72" s="16">
        <f t="shared" si="22"/>
        <v>4.8399999999999997E-3</v>
      </c>
      <c r="H72" s="16"/>
      <c r="I72" s="16">
        <v>5.0000000000000001E-3</v>
      </c>
      <c r="J72" s="16">
        <f t="shared" si="23"/>
        <v>5.0000000000000001E-3</v>
      </c>
      <c r="K72" s="16"/>
      <c r="L72" s="16">
        <v>5.0000000000000001E-3</v>
      </c>
      <c r="M72" s="16"/>
      <c r="N72" s="16">
        <v>0</v>
      </c>
      <c r="Q72" s="4">
        <f t="shared" si="24"/>
        <v>0</v>
      </c>
      <c r="R72" s="4">
        <f t="shared" si="25"/>
        <v>0</v>
      </c>
      <c r="S72" s="4">
        <f t="shared" si="26"/>
        <v>3.3057851239669533E-2</v>
      </c>
      <c r="T72" s="4">
        <f t="shared" si="27"/>
        <v>3.3057851239669533E-2</v>
      </c>
    </row>
    <row r="73" spans="2:20" x14ac:dyDescent="0.25">
      <c r="B73" s="16" t="s">
        <v>29</v>
      </c>
      <c r="C73" s="16" t="s">
        <v>88</v>
      </c>
      <c r="D73" s="16">
        <v>1.4999999999999999E-2</v>
      </c>
      <c r="E73" s="16"/>
      <c r="F73" s="16">
        <v>1.4999999999999999E-2</v>
      </c>
      <c r="G73" s="16">
        <f t="shared" si="22"/>
        <v>0.02</v>
      </c>
      <c r="H73" s="16"/>
      <c r="I73" s="16">
        <v>1.4999999999999999E-2</v>
      </c>
      <c r="J73" s="16">
        <f t="shared" si="23"/>
        <v>0.02</v>
      </c>
      <c r="K73" s="16"/>
      <c r="L73" s="16">
        <v>1.4999999999999999E-2</v>
      </c>
      <c r="M73" s="16"/>
      <c r="N73" s="16">
        <v>5.0000000000000001E-3</v>
      </c>
      <c r="Q73" s="4">
        <f t="shared" si="4"/>
        <v>0</v>
      </c>
      <c r="R73" s="4">
        <f t="shared" si="5"/>
        <v>0.33333333333333348</v>
      </c>
      <c r="S73" s="4">
        <f>I73/D73-1</f>
        <v>0</v>
      </c>
      <c r="T73" s="4">
        <f>J73/D73-1</f>
        <v>0.33333333333333348</v>
      </c>
    </row>
    <row r="74" spans="2:20" x14ac:dyDescent="0.25">
      <c r="B74" s="16" t="s">
        <v>30</v>
      </c>
      <c r="C74" s="16" t="s">
        <v>131</v>
      </c>
      <c r="D74" s="16">
        <v>3.424E-3</v>
      </c>
      <c r="E74" s="16"/>
      <c r="F74" s="16">
        <v>3.424E-3</v>
      </c>
      <c r="G74" s="16">
        <f t="shared" si="22"/>
        <v>3.424E-3</v>
      </c>
      <c r="H74" s="16"/>
      <c r="I74" s="16">
        <v>3.424E-3</v>
      </c>
      <c r="J74" s="16">
        <f t="shared" si="23"/>
        <v>3.424E-3</v>
      </c>
      <c r="K74" s="16"/>
      <c r="L74" s="16">
        <v>3.424E-3</v>
      </c>
      <c r="M74" s="16"/>
      <c r="N74" s="16">
        <v>0</v>
      </c>
      <c r="Q74" s="4">
        <f t="shared" si="4"/>
        <v>0</v>
      </c>
      <c r="R74" s="4">
        <f t="shared" si="5"/>
        <v>0</v>
      </c>
      <c r="S74" s="4">
        <f>I74/D74-1</f>
        <v>0</v>
      </c>
      <c r="T74" s="4">
        <f>J74/D74-1</f>
        <v>0</v>
      </c>
    </row>
    <row r="75" spans="2:20" x14ac:dyDescent="0.25">
      <c r="B75" s="16" t="s">
        <v>113</v>
      </c>
      <c r="C75" s="16" t="s">
        <v>66</v>
      </c>
      <c r="D75" s="16">
        <v>1.4999999999999999E-2</v>
      </c>
      <c r="E75" s="16"/>
      <c r="F75" s="16">
        <v>1.4999999999999999E-2</v>
      </c>
      <c r="G75" s="16">
        <f t="shared" si="22"/>
        <v>0.02</v>
      </c>
      <c r="H75" s="16"/>
      <c r="I75" s="16">
        <v>1.4999999999999999E-2</v>
      </c>
      <c r="J75" s="16">
        <f t="shared" si="23"/>
        <v>0.02</v>
      </c>
      <c r="K75" s="16"/>
      <c r="L75" s="16">
        <v>1.4999999999999999E-2</v>
      </c>
      <c r="M75" s="16"/>
      <c r="N75" s="16">
        <v>5.0000000000000001E-3</v>
      </c>
      <c r="Q75" s="4">
        <f t="shared" ref="Q75:Q76" si="28">F75/D75-1</f>
        <v>0</v>
      </c>
      <c r="R75" s="4">
        <f t="shared" ref="R75:R76" si="29">G75/D75-1</f>
        <v>0.33333333333333348</v>
      </c>
      <c r="S75" s="4">
        <f t="shared" ref="S75:S76" si="30">I75/D75-1</f>
        <v>0</v>
      </c>
      <c r="T75" s="4">
        <f t="shared" ref="T75:T76" si="31">J75/D75-1</f>
        <v>0.33333333333333348</v>
      </c>
    </row>
    <row r="76" spans="2:20" x14ac:dyDescent="0.25">
      <c r="B76" s="16" t="s">
        <v>114</v>
      </c>
      <c r="C76" s="16" t="s">
        <v>66</v>
      </c>
      <c r="D76" s="16">
        <v>1.7500000000000002E-2</v>
      </c>
      <c r="E76" s="16"/>
      <c r="F76" s="16">
        <v>1.7500000000000002E-2</v>
      </c>
      <c r="G76" s="16">
        <f t="shared" si="22"/>
        <v>2.2500000000000003E-2</v>
      </c>
      <c r="H76" s="16"/>
      <c r="I76" s="16">
        <v>1.7500000000000002E-2</v>
      </c>
      <c r="J76" s="16">
        <f t="shared" si="23"/>
        <v>2.2500000000000003E-2</v>
      </c>
      <c r="K76" s="16"/>
      <c r="L76" s="16">
        <v>1.7500000000000002E-2</v>
      </c>
      <c r="M76" s="16"/>
      <c r="N76" s="16">
        <v>5.0000000000000001E-3</v>
      </c>
      <c r="Q76" s="4">
        <f t="shared" si="28"/>
        <v>0</v>
      </c>
      <c r="R76" s="4">
        <f t="shared" si="29"/>
        <v>0.28571428571428581</v>
      </c>
      <c r="S76" s="4">
        <f t="shared" si="30"/>
        <v>0</v>
      </c>
      <c r="T76" s="4">
        <f t="shared" si="31"/>
        <v>0.28571428571428581</v>
      </c>
    </row>
    <row r="77" spans="2:20" x14ac:dyDescent="0.25">
      <c r="B77" s="16" t="s">
        <v>115</v>
      </c>
      <c r="C77" s="16" t="s">
        <v>66</v>
      </c>
      <c r="D77" s="16">
        <v>1.7500000000000002E-2</v>
      </c>
      <c r="E77" s="16"/>
      <c r="F77" s="16">
        <v>2.1000000000000001E-2</v>
      </c>
      <c r="G77" s="16">
        <f t="shared" si="22"/>
        <v>2.6000000000000002E-2</v>
      </c>
      <c r="H77" s="16"/>
      <c r="I77" s="16">
        <v>2.1000000000000001E-2</v>
      </c>
      <c r="J77" s="16">
        <f t="shared" si="23"/>
        <v>2.6000000000000002E-2</v>
      </c>
      <c r="K77" s="16"/>
      <c r="L77" s="16">
        <v>2.1000000000000001E-2</v>
      </c>
      <c r="M77" s="16"/>
      <c r="N77" s="16">
        <v>5.0000000000000001E-3</v>
      </c>
      <c r="Q77" s="4">
        <f t="shared" si="4"/>
        <v>0.19999999999999996</v>
      </c>
      <c r="R77" s="4">
        <f t="shared" si="5"/>
        <v>0.48571428571428577</v>
      </c>
      <c r="S77" s="4">
        <f t="shared" ref="S77:S85" si="32">I77/D77-1</f>
        <v>0.19999999999999996</v>
      </c>
      <c r="T77" s="4">
        <f t="shared" ref="T77:T85" si="33">J77/D77-1</f>
        <v>0.48571428571428577</v>
      </c>
    </row>
    <row r="78" spans="2:20" x14ac:dyDescent="0.25">
      <c r="B78" s="16" t="s">
        <v>69</v>
      </c>
      <c r="C78" s="16" t="s">
        <v>68</v>
      </c>
      <c r="D78" s="16">
        <v>4.8399999999999997E-3</v>
      </c>
      <c r="E78" s="16"/>
      <c r="F78" s="16">
        <v>4.8399999999999997E-3</v>
      </c>
      <c r="G78" s="16">
        <f t="shared" si="22"/>
        <v>9.8399999999999998E-3</v>
      </c>
      <c r="H78" s="16"/>
      <c r="I78" s="16">
        <v>5.0000000000000001E-3</v>
      </c>
      <c r="J78" s="16">
        <f t="shared" si="23"/>
        <v>0.01</v>
      </c>
      <c r="K78" s="16"/>
      <c r="L78" s="16">
        <v>5.0000000000000001E-3</v>
      </c>
      <c r="M78" s="16"/>
      <c r="N78" s="16">
        <v>5.0000000000000001E-3</v>
      </c>
      <c r="O78" s="1" t="s">
        <v>99</v>
      </c>
      <c r="Q78" s="4">
        <f t="shared" si="4"/>
        <v>0</v>
      </c>
      <c r="R78" s="4">
        <f t="shared" si="5"/>
        <v>1.0330578512396693</v>
      </c>
      <c r="S78" s="4">
        <f t="shared" si="32"/>
        <v>3.3057851239669533E-2</v>
      </c>
      <c r="T78" s="4">
        <f t="shared" si="33"/>
        <v>1.0661157024793391</v>
      </c>
    </row>
    <row r="79" spans="2:20" x14ac:dyDescent="0.25">
      <c r="B79" s="16" t="s">
        <v>51</v>
      </c>
      <c r="C79" s="16" t="s">
        <v>68</v>
      </c>
      <c r="D79" s="16">
        <v>1.3799999999999999E-3</v>
      </c>
      <c r="E79" s="16"/>
      <c r="F79" s="16">
        <v>1.3799999999999999E-3</v>
      </c>
      <c r="G79" s="16">
        <f t="shared" si="22"/>
        <v>6.3800000000000003E-3</v>
      </c>
      <c r="H79" s="16"/>
      <c r="I79" s="16">
        <v>1.3799999999999999E-3</v>
      </c>
      <c r="J79" s="16">
        <f t="shared" si="23"/>
        <v>6.3800000000000003E-3</v>
      </c>
      <c r="K79" s="16"/>
      <c r="L79" s="16">
        <v>1.3799999999999999E-3</v>
      </c>
      <c r="M79" s="16"/>
      <c r="N79" s="16">
        <v>5.0000000000000001E-3</v>
      </c>
      <c r="O79" s="1" t="s">
        <v>99</v>
      </c>
      <c r="Q79" s="4">
        <f t="shared" si="4"/>
        <v>0</v>
      </c>
      <c r="R79" s="4">
        <f t="shared" si="5"/>
        <v>3.6231884057971016</v>
      </c>
      <c r="S79" s="4">
        <f t="shared" si="32"/>
        <v>0</v>
      </c>
      <c r="T79" s="4">
        <f t="shared" si="33"/>
        <v>3.6231884057971016</v>
      </c>
    </row>
    <row r="80" spans="2:20" x14ac:dyDescent="0.25">
      <c r="B80" s="16" t="s">
        <v>52</v>
      </c>
      <c r="C80" s="16" t="s">
        <v>67</v>
      </c>
      <c r="D80" s="16">
        <v>1.3799999999999999E-3</v>
      </c>
      <c r="E80" s="16"/>
      <c r="F80" s="16">
        <v>1.3799999999999999E-3</v>
      </c>
      <c r="G80" s="16">
        <f t="shared" si="22"/>
        <v>1.3799999999999999E-3</v>
      </c>
      <c r="H80" s="16"/>
      <c r="I80" s="16">
        <v>1.3799999999999999E-3</v>
      </c>
      <c r="J80" s="16">
        <f t="shared" si="23"/>
        <v>1.3799999999999999E-3</v>
      </c>
      <c r="K80" s="16"/>
      <c r="L80" s="16">
        <v>1.3799999999999999E-3</v>
      </c>
      <c r="M80" s="16"/>
      <c r="N80" s="16">
        <v>0</v>
      </c>
      <c r="O80" s="1" t="s">
        <v>99</v>
      </c>
      <c r="Q80" s="4">
        <f t="shared" si="4"/>
        <v>0</v>
      </c>
      <c r="R80" s="4">
        <f t="shared" si="5"/>
        <v>0</v>
      </c>
      <c r="S80" s="4">
        <f t="shared" si="32"/>
        <v>0</v>
      </c>
      <c r="T80" s="4">
        <f t="shared" si="33"/>
        <v>0</v>
      </c>
    </row>
    <row r="81" spans="2:20" x14ac:dyDescent="0.25">
      <c r="B81" s="16" t="s">
        <v>53</v>
      </c>
      <c r="C81" s="16" t="s">
        <v>68</v>
      </c>
      <c r="D81" s="16">
        <v>1.3799999999999999E-3</v>
      </c>
      <c r="E81" s="16"/>
      <c r="F81" s="16">
        <v>1.3799999999999999E-3</v>
      </c>
      <c r="G81" s="16">
        <f t="shared" si="22"/>
        <v>6.3800000000000003E-3</v>
      </c>
      <c r="H81" s="16"/>
      <c r="I81" s="16">
        <v>1.3799999999999999E-3</v>
      </c>
      <c r="J81" s="16">
        <f t="shared" si="23"/>
        <v>6.3800000000000003E-3</v>
      </c>
      <c r="K81" s="16"/>
      <c r="L81" s="16">
        <v>1.3799999999999999E-3</v>
      </c>
      <c r="M81" s="16"/>
      <c r="N81" s="16">
        <v>5.0000000000000001E-3</v>
      </c>
      <c r="O81" s="1" t="s">
        <v>99</v>
      </c>
      <c r="Q81" s="4">
        <f t="shared" si="4"/>
        <v>0</v>
      </c>
      <c r="R81" s="4">
        <f t="shared" si="5"/>
        <v>3.6231884057971016</v>
      </c>
      <c r="S81" s="4">
        <f t="shared" si="32"/>
        <v>0</v>
      </c>
      <c r="T81" s="4">
        <f t="shared" si="33"/>
        <v>3.6231884057971016</v>
      </c>
    </row>
    <row r="82" spans="2:20" x14ac:dyDescent="0.25">
      <c r="B82" s="16" t="s">
        <v>54</v>
      </c>
      <c r="C82" s="16" t="s">
        <v>68</v>
      </c>
      <c r="D82" s="16">
        <v>2.7499999999999998E-3</v>
      </c>
      <c r="E82" s="16"/>
      <c r="F82" s="16">
        <v>2.7499999999999998E-3</v>
      </c>
      <c r="G82" s="16">
        <f t="shared" si="22"/>
        <v>7.7499999999999999E-3</v>
      </c>
      <c r="H82" s="16"/>
      <c r="I82" s="16">
        <v>2.7499999999999998E-3</v>
      </c>
      <c r="J82" s="16">
        <f t="shared" si="23"/>
        <v>7.7499999999999999E-3</v>
      </c>
      <c r="K82" s="16"/>
      <c r="L82" s="16">
        <v>2.7499999999999998E-3</v>
      </c>
      <c r="M82" s="16"/>
      <c r="N82" s="16">
        <v>5.0000000000000001E-3</v>
      </c>
      <c r="O82" s="1" t="s">
        <v>99</v>
      </c>
      <c r="Q82" s="4">
        <f t="shared" si="4"/>
        <v>0</v>
      </c>
      <c r="R82" s="4">
        <f t="shared" si="5"/>
        <v>1.8181818181818183</v>
      </c>
      <c r="S82" s="4">
        <f t="shared" si="32"/>
        <v>0</v>
      </c>
      <c r="T82" s="4">
        <f t="shared" si="33"/>
        <v>1.8181818181818183</v>
      </c>
    </row>
    <row r="83" spans="2:20" x14ac:dyDescent="0.25">
      <c r="B83" s="16" t="s">
        <v>31</v>
      </c>
      <c r="C83" s="16" t="s">
        <v>68</v>
      </c>
      <c r="D83" s="16">
        <v>8.9999999999999993E-3</v>
      </c>
      <c r="E83" s="16"/>
      <c r="F83" s="16">
        <v>8.9999999999999993E-3</v>
      </c>
      <c r="G83" s="16">
        <f t="shared" si="22"/>
        <v>1.3999999999999999E-2</v>
      </c>
      <c r="H83" s="16"/>
      <c r="I83" s="16">
        <v>8.9999999999999993E-3</v>
      </c>
      <c r="J83" s="16">
        <f t="shared" si="23"/>
        <v>1.3999999999999999E-2</v>
      </c>
      <c r="K83" s="16"/>
      <c r="L83" s="16">
        <v>8.9999999999999993E-3</v>
      </c>
      <c r="M83" s="16"/>
      <c r="N83" s="16">
        <v>5.0000000000000001E-3</v>
      </c>
      <c r="O83" s="1" t="s">
        <v>99</v>
      </c>
      <c r="Q83" s="4">
        <f t="shared" si="4"/>
        <v>0</v>
      </c>
      <c r="R83" s="4">
        <f t="shared" si="5"/>
        <v>0.55555555555555558</v>
      </c>
      <c r="S83" s="4">
        <f t="shared" si="32"/>
        <v>0</v>
      </c>
      <c r="T83" s="4">
        <f t="shared" si="33"/>
        <v>0.55555555555555558</v>
      </c>
    </row>
    <row r="84" spans="2:20" x14ac:dyDescent="0.25">
      <c r="B84" s="16" t="s">
        <v>32</v>
      </c>
      <c r="C84" s="16" t="s">
        <v>75</v>
      </c>
      <c r="D84" s="16">
        <v>4.8399999999999997E-3</v>
      </c>
      <c r="E84" s="16"/>
      <c r="F84" s="16">
        <v>4.8399999999999997E-3</v>
      </c>
      <c r="G84" s="16">
        <f t="shared" si="22"/>
        <v>9.8399999999999998E-3</v>
      </c>
      <c r="H84" s="16"/>
      <c r="I84" s="16">
        <v>5.0000000000000001E-3</v>
      </c>
      <c r="J84" s="16">
        <f t="shared" si="23"/>
        <v>0.01</v>
      </c>
      <c r="K84" s="16"/>
      <c r="L84" s="16">
        <v>5.0000000000000001E-3</v>
      </c>
      <c r="M84" s="16"/>
      <c r="N84" s="16">
        <v>5.0000000000000001E-3</v>
      </c>
      <c r="Q84" s="4">
        <f t="shared" si="4"/>
        <v>0</v>
      </c>
      <c r="R84" s="4">
        <f t="shared" si="5"/>
        <v>1.0330578512396693</v>
      </c>
      <c r="S84" s="4">
        <f t="shared" si="32"/>
        <v>3.3057851239669533E-2</v>
      </c>
      <c r="T84" s="4">
        <f t="shared" si="33"/>
        <v>1.0661157024793391</v>
      </c>
    </row>
    <row r="85" spans="2:20" x14ac:dyDescent="0.25">
      <c r="B85" s="16" t="s">
        <v>33</v>
      </c>
      <c r="C85" s="16" t="s">
        <v>68</v>
      </c>
      <c r="D85" s="16">
        <v>4.8399999999999997E-3</v>
      </c>
      <c r="E85" s="16"/>
      <c r="F85" s="16">
        <v>4.8399999999999997E-3</v>
      </c>
      <c r="G85" s="16">
        <f t="shared" si="22"/>
        <v>4.8399999999999997E-3</v>
      </c>
      <c r="H85" s="16"/>
      <c r="I85" s="16">
        <v>5.0000000000000001E-3</v>
      </c>
      <c r="J85" s="16">
        <f t="shared" si="23"/>
        <v>5.0000000000000001E-3</v>
      </c>
      <c r="K85" s="16"/>
      <c r="L85" s="16">
        <v>5.0000000000000001E-3</v>
      </c>
      <c r="M85" s="16"/>
      <c r="N85" s="16">
        <v>0</v>
      </c>
      <c r="O85" s="1" t="s">
        <v>99</v>
      </c>
      <c r="Q85" s="4">
        <f t="shared" ref="Q85:Q88" si="34">F85/D85-1</f>
        <v>0</v>
      </c>
      <c r="R85" s="4">
        <f t="shared" ref="R85:R88" si="35">G85/D85-1</f>
        <v>0</v>
      </c>
      <c r="S85" s="4">
        <f t="shared" si="32"/>
        <v>3.3057851239669533E-2</v>
      </c>
      <c r="T85" s="4">
        <f t="shared" si="33"/>
        <v>3.3057851239669533E-2</v>
      </c>
    </row>
    <row r="86" spans="2:20" x14ac:dyDescent="0.25">
      <c r="B86" s="16" t="s">
        <v>34</v>
      </c>
      <c r="C86" s="16" t="s">
        <v>81</v>
      </c>
      <c r="D86" s="16">
        <v>2.9039999999999999E-3</v>
      </c>
      <c r="E86" s="16"/>
      <c r="F86" s="16">
        <v>2.9039999999999999E-3</v>
      </c>
      <c r="G86" s="16">
        <f t="shared" si="22"/>
        <v>2.9039999999999999E-3</v>
      </c>
      <c r="H86" s="16"/>
      <c r="I86" s="16">
        <v>4.8399999999999997E-3</v>
      </c>
      <c r="J86" s="16">
        <f t="shared" si="23"/>
        <v>4.8399999999999997E-3</v>
      </c>
      <c r="K86" s="16"/>
      <c r="L86" s="16">
        <v>4.8399999999999997E-3</v>
      </c>
      <c r="M86" s="16"/>
      <c r="N86" s="16">
        <v>0</v>
      </c>
      <c r="O86" s="1" t="s">
        <v>149</v>
      </c>
      <c r="Q86" s="4">
        <f t="shared" si="34"/>
        <v>0</v>
      </c>
      <c r="R86" s="4">
        <f t="shared" si="35"/>
        <v>0</v>
      </c>
      <c r="S86" s="4">
        <f>I86/I86-1</f>
        <v>0</v>
      </c>
      <c r="T86" s="4">
        <f>J86/J86-1</f>
        <v>0</v>
      </c>
    </row>
    <row r="87" spans="2:20" x14ac:dyDescent="0.25">
      <c r="B87" s="16" t="s">
        <v>35</v>
      </c>
      <c r="C87" s="16" t="s">
        <v>82</v>
      </c>
      <c r="D87" s="16">
        <v>2.7499999999999998E-3</v>
      </c>
      <c r="E87" s="16"/>
      <c r="F87" s="16">
        <v>2.7499999999999998E-3</v>
      </c>
      <c r="G87" s="16">
        <f t="shared" si="22"/>
        <v>2.7499999999999998E-3</v>
      </c>
      <c r="H87" s="16"/>
      <c r="I87" s="16">
        <v>2.7499999999999998E-3</v>
      </c>
      <c r="J87" s="16">
        <f t="shared" si="23"/>
        <v>2.7499999999999998E-3</v>
      </c>
      <c r="K87" s="16"/>
      <c r="L87" s="16">
        <v>2.7499999999999998E-3</v>
      </c>
      <c r="M87" s="16"/>
      <c r="N87" s="16">
        <v>0</v>
      </c>
      <c r="O87" s="1" t="s">
        <v>99</v>
      </c>
      <c r="Q87" s="4">
        <f t="shared" si="34"/>
        <v>0</v>
      </c>
      <c r="R87" s="4">
        <f t="shared" si="35"/>
        <v>0</v>
      </c>
      <c r="S87" s="4">
        <f t="shared" ref="S87:S88" si="36">I87/D87-1</f>
        <v>0</v>
      </c>
      <c r="T87" s="4">
        <f t="shared" ref="T87:T88" si="37">J87/D87-1</f>
        <v>0</v>
      </c>
    </row>
    <row r="88" spans="2:20" x14ac:dyDescent="0.25">
      <c r="B88" s="16" t="s">
        <v>36</v>
      </c>
      <c r="C88" s="16" t="s">
        <v>131</v>
      </c>
      <c r="D88" s="16">
        <v>3.424E-3</v>
      </c>
      <c r="E88" s="16"/>
      <c r="F88" s="16">
        <v>3.424E-3</v>
      </c>
      <c r="G88" s="16">
        <f t="shared" si="22"/>
        <v>3.424E-3</v>
      </c>
      <c r="H88" s="16"/>
      <c r="I88" s="16">
        <v>3.424E-3</v>
      </c>
      <c r="J88" s="16">
        <f t="shared" si="23"/>
        <v>3.424E-3</v>
      </c>
      <c r="K88" s="16"/>
      <c r="L88" s="16">
        <v>3.424E-3</v>
      </c>
      <c r="M88" s="16"/>
      <c r="N88" s="16">
        <v>0</v>
      </c>
      <c r="Q88" s="4">
        <f t="shared" si="34"/>
        <v>0</v>
      </c>
      <c r="R88" s="4">
        <f t="shared" si="35"/>
        <v>0</v>
      </c>
      <c r="S88" s="4">
        <f t="shared" si="36"/>
        <v>0</v>
      </c>
      <c r="T88" s="4">
        <f t="shared" si="37"/>
        <v>0</v>
      </c>
    </row>
    <row r="89" spans="2:20" x14ac:dyDescent="0.25">
      <c r="B89" s="16" t="s">
        <v>107</v>
      </c>
      <c r="C89" s="16" t="s">
        <v>106</v>
      </c>
      <c r="D89" s="16">
        <v>0</v>
      </c>
      <c r="E89" s="16"/>
      <c r="F89" s="16">
        <v>4.8399999999999997E-3</v>
      </c>
      <c r="G89" s="16">
        <f t="shared" si="22"/>
        <v>9.8399999999999998E-3</v>
      </c>
      <c r="H89" s="16"/>
      <c r="I89" s="16">
        <v>5.0000000000000001E-3</v>
      </c>
      <c r="J89" s="16">
        <f t="shared" si="23"/>
        <v>0.01</v>
      </c>
      <c r="K89" s="16"/>
      <c r="L89" s="16">
        <v>5.0000000000000001E-3</v>
      </c>
      <c r="M89" s="16"/>
      <c r="N89" s="16">
        <v>5.0000000000000001E-3</v>
      </c>
    </row>
    <row r="90" spans="2:20" x14ac:dyDescent="0.25">
      <c r="M90" s="16"/>
      <c r="N90" s="16"/>
    </row>
  </sheetData>
  <mergeCells count="4">
    <mergeCell ref="F3:G3"/>
    <mergeCell ref="I3:J3"/>
    <mergeCell ref="F1:L1"/>
    <mergeCell ref="Q3:T3"/>
  </mergeCells>
  <phoneticPr fontId="2" type="noConversion"/>
  <pageMargins left="0.7" right="0.7" top="0.75" bottom="0.75" header="0.3" footer="0.3"/>
  <ignoredErrors>
    <ignoredError sqref="S37:T37 S86:T86"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Notes</vt:lpstr>
      <vt:lpstr>current and proposed rates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Emily Makings</dc:creator>
  <cp:lastModifiedBy>Emily Makings</cp:lastModifiedBy>
  <dcterms:created xsi:type="dcterms:W3CDTF">2025-04-17T15:55:34Z</dcterms:created>
  <dcterms:modified xsi:type="dcterms:W3CDTF">2025-04-29T15:57:27Z</dcterms:modified>
</cp:coreProperties>
</file>